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90" tabRatio="911" firstSheet="13" activeTab="19"/>
  </bookViews>
  <sheets>
    <sheet name="1、一般公共预算收支预算总表" sheetId="1" r:id="rId1"/>
    <sheet name="2、一般公共预算收入表" sheetId="2" r:id="rId2"/>
    <sheet name="3、一般公共预算（财力安排）支出表" sheetId="3" r:id="rId3"/>
    <sheet name="4.一般公共预算支出总表" sheetId="4" r:id="rId4"/>
    <sheet name="5、一般公共预算本级支出表" sheetId="5" r:id="rId5"/>
    <sheet name="6、一般公共预算基本支出情况表" sheetId="6" r:id="rId6"/>
    <sheet name="7、一般公共预算税收返还和转移支付表（分项目）" sheetId="7" r:id="rId7"/>
    <sheet name="8、一般公共预算税收返还和转移支付表（分地区）" sheetId="8" r:id="rId8"/>
    <sheet name="9、一般公共财政预算支出明细表" sheetId="9" r:id="rId9"/>
    <sheet name="10、一般公共预算基本支出明细表（按政府经济分类）" sheetId="10" r:id="rId10"/>
    <sheet name="11、政府一般债务限额和余额情况表（分项目）" sheetId="11" r:id="rId11"/>
    <sheet name="12、政府一般债务限额和余额情况表 (分地区)" sheetId="12" r:id="rId12"/>
    <sheet name="13、政府性基金收支预算总表" sheetId="13" r:id="rId13"/>
    <sheet name="14、政府性基金收入表" sheetId="14" r:id="rId14"/>
    <sheet name="15、政府性基金支出表" sheetId="15" r:id="rId15"/>
    <sheet name="16、政府性基金支出预算总表" sheetId="16" r:id="rId16"/>
    <sheet name="17、政府性基金支出明细表" sheetId="17" r:id="rId17"/>
    <sheet name="18、政府性基金转移支付表（分项目）" sheetId="18" r:id="rId18"/>
    <sheet name="19、政府性基金转移支付表（分地区）" sheetId="19" r:id="rId19"/>
    <sheet name="20、政府专项债务限额及余额表（分项目）" sheetId="20" r:id="rId20"/>
    <sheet name="21、政府专项债务限额及余额表（分地区）" sheetId="21" r:id="rId21"/>
    <sheet name="22、国有资本经营收支预算表" sheetId="22" r:id="rId22"/>
    <sheet name="23、国有资本经营预算收入表" sheetId="23" r:id="rId23"/>
    <sheet name="24、国有资本经营预算支出表" sheetId="24" r:id="rId24"/>
    <sheet name="25、国有资本经营预算转移支付表（分项目）" sheetId="25" r:id="rId25"/>
    <sheet name="26、国有资本经营预算转移支付表（分地区）" sheetId="26" r:id="rId26"/>
    <sheet name="27、社会保险基金预算收支表" sheetId="27" r:id="rId27"/>
    <sheet name="28、社会保险基金预算收入表" sheetId="28" r:id="rId28"/>
    <sheet name="29、社会保险基金预算支出表" sheetId="29" r:id="rId29"/>
    <sheet name="30、社会保险基金结余预算表" sheetId="30" r:id="rId30"/>
    <sheet name="31、税收返还表" sheetId="31" r:id="rId31"/>
    <sheet name="32、一般转移支付表" sheetId="32" r:id="rId32"/>
    <sheet name="33、专项转移支付表（分地区）" sheetId="33" r:id="rId33"/>
    <sheet name="34、专项转移支付表（分项目）" sheetId="34" r:id="rId34"/>
    <sheet name="35、基本建设支出预算表" sheetId="35" r:id="rId35"/>
    <sheet name="36、一般公共预算“三公”经费支出情况表" sheetId="36" r:id="rId36"/>
  </sheets>
  <externalReferences>
    <externalReference r:id="rId39"/>
  </externalReferences>
  <definedNames>
    <definedName name="_xlnm.Print_Titles" localSheetId="8">'9、一般公共财政预算支出明细表'!$1:$3</definedName>
    <definedName name="_xlnm.Print_Titles" localSheetId="6">'7、一般公共预算税收返还和转移支付表（分项目）'!$1:$4</definedName>
    <definedName name="_xlnm.Print_Titles" localSheetId="31">'32、一般转移支付表'!$1:$3</definedName>
    <definedName name="_xlnm.Print_Area" localSheetId="24">'25、国有资本经营预算转移支付表（分项目）'!$A$1:$B$4</definedName>
    <definedName name="_xlnm.Print_Area" localSheetId="30">'31、税收返还表'!$A$1:$B$10</definedName>
    <definedName name="_xlnm.Print_Area" localSheetId="32">'33、专项转移支付表（分地区）'!$A$1:$B$25</definedName>
    <definedName name="_xlnm.Print_Area" localSheetId="1">'2、一般公共预算收入表'!$A$1:$F$29</definedName>
    <definedName name="_xlnm.Print_Area" localSheetId="0">'1、一般公共预算收支预算总表'!$A$1:$D$14</definedName>
    <definedName name="_xlnm.Print_Area" localSheetId="12">'13、政府性基金收支预算总表'!$A$1:$D$12</definedName>
    <definedName name="_xlnm.Print_Area" localSheetId="29">'30、社会保险基金结余预算表'!$A:$C</definedName>
    <definedName name="_xlnm.Print_Titles" localSheetId="26">'27、社会保险基金预算收支表'!$1:$3</definedName>
    <definedName name="_xlnm.Print_Titles" localSheetId="27">'28、社会保险基金预算收入表'!$1:$3</definedName>
    <definedName name="_xlnm.Print_Titles" localSheetId="28">'29、社会保险基金预算支出表'!$1:$3</definedName>
    <definedName name="_xlnm.Print_Area" localSheetId="33">'34、专项转移支付表（分项目）'!$A$1:$C$15</definedName>
    <definedName name="_xlnm.Print_Area" localSheetId="15">'16、政府性基金支出预算总表'!$A$1:$B$12</definedName>
  </definedNames>
  <calcPr fullCalcOnLoad="1"/>
</workbook>
</file>

<file path=xl/sharedStrings.xml><?xml version="1.0" encoding="utf-8"?>
<sst xmlns="http://schemas.openxmlformats.org/spreadsheetml/2006/main" count="2261" uniqueCount="1460">
  <si>
    <t>湛河区2020年一般公共预算收支预算表</t>
  </si>
  <si>
    <t>单位：万元</t>
  </si>
  <si>
    <t>项目</t>
  </si>
  <si>
    <t>收入预算数</t>
  </si>
  <si>
    <t>支出预算数</t>
  </si>
  <si>
    <t>区级一般公共预算收入</t>
  </si>
  <si>
    <t>区级一般公共预算支出</t>
  </si>
  <si>
    <t>上级补助收入</t>
  </si>
  <si>
    <t>上解上级支出</t>
  </si>
  <si>
    <t xml:space="preserve">    返还性收入</t>
  </si>
  <si>
    <t>地方政府一般债务还本支出</t>
  </si>
  <si>
    <t xml:space="preserve">    一般性转移支付收入</t>
  </si>
  <si>
    <t xml:space="preserve">    专项转移支付收入</t>
  </si>
  <si>
    <t>上年结余收入</t>
  </si>
  <si>
    <t>调入预算稳定调节基金</t>
  </si>
  <si>
    <t>收入总计</t>
  </si>
  <si>
    <t>支出总计</t>
  </si>
  <si>
    <t>湛河区2020年一般公共预算收入安排情况表</t>
  </si>
  <si>
    <t>行 号</t>
  </si>
  <si>
    <t>项     目</t>
  </si>
  <si>
    <t>本年预算</t>
  </si>
  <si>
    <t>比上年增长</t>
  </si>
  <si>
    <t>一般公共预算合计</t>
  </si>
  <si>
    <t>一、税收收入</t>
  </si>
  <si>
    <t xml:space="preserve">          其中：增值税</t>
  </si>
  <si>
    <t xml:space="preserve">               企业所得税</t>
  </si>
  <si>
    <t xml:space="preserve">               个人所得税</t>
  </si>
  <si>
    <t xml:space="preserve">               资源税</t>
  </si>
  <si>
    <t xml:space="preserve">               城市维护建设税</t>
  </si>
  <si>
    <t xml:space="preserve">               房产税</t>
  </si>
  <si>
    <t xml:space="preserve">               印花税</t>
  </si>
  <si>
    <t xml:space="preserve">               城镇土地使用税</t>
  </si>
  <si>
    <t xml:space="preserve">               土地增值税</t>
  </si>
  <si>
    <t xml:space="preserve">               车船税</t>
  </si>
  <si>
    <t xml:space="preserve">               耕地占用税</t>
  </si>
  <si>
    <t xml:space="preserve">               环境保护税</t>
  </si>
  <si>
    <t>二、非税收入</t>
  </si>
  <si>
    <t xml:space="preserve">        （一）行政事业性收费收入</t>
  </si>
  <si>
    <t xml:space="preserve">        （二）罚没收入</t>
  </si>
  <si>
    <t xml:space="preserve">        （三）国有资源（资产）有偿使用收入</t>
  </si>
  <si>
    <t xml:space="preserve">        （四）国有资本经营收入</t>
  </si>
  <si>
    <t xml:space="preserve">        （五）教育费附加收入</t>
  </si>
  <si>
    <t xml:space="preserve">        （六）地方教育费附加收入</t>
  </si>
  <si>
    <t xml:space="preserve">        （七）残疾人就业保障金收入</t>
  </si>
  <si>
    <t xml:space="preserve">        （八）其他收入</t>
  </si>
  <si>
    <t>湛河区2020年一般公共预算支出安排情况表</t>
  </si>
  <si>
    <t>项    目</t>
  </si>
  <si>
    <t>比上年增长
（按可比口径）</t>
  </si>
  <si>
    <t>一般公共预算支出合计</t>
  </si>
  <si>
    <t>一、一般公共服务</t>
  </si>
  <si>
    <t>二、外交支出</t>
  </si>
  <si>
    <t>三、国防支出</t>
  </si>
  <si>
    <t>四、公共安全支出</t>
  </si>
  <si>
    <t>五、教育支出</t>
  </si>
  <si>
    <t xml:space="preserve">      其中：教育费附加安排的支出</t>
  </si>
  <si>
    <t>六、科学技术支出</t>
  </si>
  <si>
    <t>七、文化旅游体育与传媒支出</t>
  </si>
  <si>
    <t>八、社会保障和就业支出</t>
  </si>
  <si>
    <t xml:space="preserve">      其中：行政事业单位养老支出</t>
  </si>
  <si>
    <t>九、卫生健康支出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</si>
  <si>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</si>
  <si>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</si>
  <si>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</si>
  <si>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</si>
  <si>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</si>
  <si>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</si>
  <si>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</si>
  <si>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</si>
  <si>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</si>
  <si>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</si>
  <si>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</si>
  <si>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</si>
  <si>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</si>
  <si>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二十三、债务付息支出</t>
  </si>
  <si>
    <t>二十四、债务发行费用支出</t>
  </si>
  <si>
    <t>二十五、其他支出</t>
  </si>
  <si>
    <t>湛河区本级2020年一般公共预算支出安排情况表</t>
  </si>
  <si>
    <t>合计</t>
  </si>
  <si>
    <t>财力安排</t>
  </si>
  <si>
    <t>专项转移支付收入安排</t>
  </si>
  <si>
    <t>动用上年结余安排</t>
  </si>
  <si>
    <t>调入资金</t>
  </si>
  <si>
    <t>政府债务资金</t>
  </si>
  <si>
    <t>其他资金</t>
  </si>
  <si>
    <t>支出合计</t>
  </si>
  <si>
    <t>湛河区本级2020年一般公共预算基本及项目支出情况表</t>
  </si>
  <si>
    <t>总计</t>
  </si>
  <si>
    <t>基本支出</t>
  </si>
  <si>
    <t>项目支出</t>
  </si>
  <si>
    <t>一、一般公共服务支出</t>
  </si>
  <si>
    <t>七、文化体育与传媒支出</t>
  </si>
  <si>
    <t>十四、资源勘探信息等支出</t>
  </si>
  <si>
    <t>二十三、其他支出</t>
  </si>
  <si>
    <t>二十四、债务还本支出</t>
  </si>
  <si>
    <t>二十五、债务付息支出</t>
  </si>
  <si>
    <t>二十六、债务发行费用支出</t>
  </si>
  <si>
    <t>湛河区2020年一般公共预算税收返还和转移支付表（分项目）</t>
  </si>
  <si>
    <r>
      <t xml:space="preserve">收        </t>
    </r>
    <r>
      <rPr>
        <b/>
        <sz val="14"/>
        <rFont val="宋体"/>
        <family val="0"/>
      </rPr>
      <t>入</t>
    </r>
  </si>
  <si>
    <r>
      <t xml:space="preserve">支        </t>
    </r>
    <r>
      <rPr>
        <b/>
        <sz val="14"/>
        <rFont val="宋体"/>
        <family val="0"/>
      </rPr>
      <t>出</t>
    </r>
  </si>
  <si>
    <t>项       目</t>
  </si>
  <si>
    <t>预算数</t>
  </si>
  <si>
    <t>项        目</t>
  </si>
  <si>
    <t xml:space="preserve">  上级补助收入</t>
  </si>
  <si>
    <t xml:space="preserve">  上解上级支出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</si>
  <si>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</si>
  <si>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</si>
  <si>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</si>
  <si>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</si>
  <si>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</si>
  <si>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</t>
  </si>
  <si>
    <t xml:space="preserve">      消费税税收返还收入</t>
  </si>
  <si>
    <t xml:space="preserve">      增值税五五分享税收返还收入</t>
  </si>
  <si>
    <t xml:space="preserve">      其他税收返还收入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</si>
  <si>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</si>
  <si>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</si>
  <si>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</si>
  <si>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</si>
  <si>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</si>
  <si>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</si>
  <si>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</si>
  <si>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</si>
  <si>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</si>
  <si>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</si>
  <si>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t xml:space="preserve">      城乡居民基本医疗保险转移支付收入</t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</si>
  <si>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</si>
  <si>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</si>
  <si>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</si>
  <si>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</si>
  <si>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</si>
  <si>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</si>
  <si>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</si>
  <si>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</si>
  <si>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</si>
  <si>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</si>
  <si>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</si>
  <si>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</si>
  <si>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</si>
  <si>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</si>
  <si>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</si>
  <si>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</si>
  <si>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</si>
  <si>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</si>
  <si>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</si>
  <si>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</si>
  <si>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</si>
  <si>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</si>
  <si>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</si>
  <si>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</si>
  <si>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</si>
  <si>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</si>
  <si>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</si>
  <si>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</si>
  <si>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</si>
  <si>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</si>
  <si>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</si>
  <si>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</si>
  <si>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</si>
  <si>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</si>
  <si>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</si>
  <si>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</si>
  <si>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</si>
  <si>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</si>
  <si>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</si>
  <si>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</si>
  <si>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</si>
  <si>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</si>
  <si>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</si>
  <si>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</si>
  <si>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</si>
  <si>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</si>
  <si>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</si>
  <si>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</si>
  <si>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其他收入</t>
  </si>
  <si>
    <t>2020年市对我区一般公共预算税收返还和转移支付预算表（分地区）</t>
  </si>
  <si>
    <t>税收返还</t>
  </si>
  <si>
    <t>一般性转移支付</t>
  </si>
  <si>
    <t>专项转移支付</t>
  </si>
  <si>
    <t>区本级</t>
  </si>
  <si>
    <t>湛河区2020年一般公共财政预算支出明细表</t>
  </si>
  <si>
    <t>2020年预算数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</si>
  <si>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</si>
  <si>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</si>
  <si>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</si>
  <si>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</si>
  <si>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</si>
  <si>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</si>
  <si>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</si>
  <si>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</si>
  <si>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</si>
  <si>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</si>
  <si>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</si>
  <si>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</si>
  <si>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</si>
  <si>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</si>
  <si>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</si>
  <si>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</si>
  <si>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</si>
  <si>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</si>
  <si>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</si>
  <si>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</si>
  <si>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</si>
  <si>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</si>
  <si>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</si>
  <si>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</si>
  <si>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</si>
  <si>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</si>
  <si>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</si>
  <si>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</si>
  <si>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</si>
  <si>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</si>
  <si>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</si>
  <si>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</si>
  <si>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</si>
  <si>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</si>
  <si>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</si>
  <si>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</si>
  <si>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</si>
  <si>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</si>
  <si>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</si>
  <si>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</si>
  <si>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</si>
  <si>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</si>
  <si>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</si>
  <si>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</si>
  <si>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</si>
  <si>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</si>
  <si>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</si>
  <si>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</si>
  <si>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发票管理及税务登记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</si>
  <si>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</si>
  <si>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</si>
  <si>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</si>
  <si>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</si>
  <si>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</si>
  <si>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</si>
  <si>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</si>
  <si>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</si>
  <si>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</si>
  <si>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</si>
  <si>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</si>
  <si>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</si>
  <si>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</si>
  <si>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</si>
  <si>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</si>
  <si>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</si>
  <si>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</si>
  <si>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</si>
  <si>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</si>
  <si>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</si>
  <si>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</si>
  <si>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</si>
  <si>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</si>
  <si>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</si>
  <si>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</si>
  <si>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巡视工作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</si>
  <si>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</si>
  <si>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</si>
  <si>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</si>
  <si>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</si>
  <si>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</si>
  <si>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</si>
  <si>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</si>
  <si>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</si>
  <si>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</si>
  <si>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</si>
  <si>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</si>
  <si>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</si>
  <si>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</si>
  <si>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</si>
  <si>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</si>
  <si>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</si>
  <si>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</si>
  <si>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</si>
  <si>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</si>
  <si>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</si>
  <si>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</si>
  <si>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</si>
  <si>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</si>
  <si>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</si>
  <si>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</si>
  <si>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</si>
  <si>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</si>
  <si>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</si>
  <si>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</si>
  <si>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</si>
  <si>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工会事务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</si>
  <si>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</si>
  <si>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</si>
  <si>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</si>
  <si>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</si>
  <si>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</si>
  <si>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</si>
  <si>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</si>
  <si>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</si>
  <si>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宣传管理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</si>
  <si>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</si>
  <si>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</si>
  <si>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</si>
  <si>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</si>
  <si>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</si>
  <si>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</si>
  <si>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</si>
  <si>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</si>
  <si>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</si>
  <si>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</si>
  <si>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</si>
  <si>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</si>
  <si>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</si>
  <si>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</si>
  <si>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</si>
  <si>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</si>
  <si>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药品事务</t>
  </si>
  <si>
    <t xml:space="preserve">      医疗器械事务</t>
  </si>
  <si>
    <t xml:space="preserve">      化妆品事务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</si>
  <si>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</si>
  <si>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</si>
  <si>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</si>
  <si>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</si>
  <si>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</si>
  <si>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</si>
  <si>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 xml:space="preserve">    对外合作与交流</t>
  </si>
  <si>
    <t xml:space="preserve">    其他外交支出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</si>
  <si>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</si>
  <si>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</si>
  <si>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</si>
  <si>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</si>
  <si>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</si>
  <si>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</si>
  <si>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</si>
  <si>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</si>
  <si>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</si>
  <si>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</si>
  <si>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</si>
  <si>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 xml:space="preserve">    武装警察部队</t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</si>
  <si>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</si>
  <si>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</si>
  <si>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</si>
  <si>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</si>
  <si>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</si>
  <si>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特勤业务</t>
  </si>
  <si>
    <t xml:space="preserve">      移民事务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</si>
  <si>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</si>
  <si>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</si>
  <si>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</si>
  <si>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</si>
  <si>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</si>
  <si>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</si>
  <si>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</si>
  <si>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</si>
  <si>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</si>
  <si>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</si>
  <si>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</si>
  <si>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</si>
  <si>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</si>
  <si>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</si>
  <si>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</si>
  <si>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</si>
  <si>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</si>
  <si>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</si>
  <si>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</si>
  <si>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</si>
  <si>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</si>
  <si>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</si>
  <si>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</si>
  <si>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</si>
  <si>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</si>
  <si>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</si>
  <si>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</si>
  <si>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</si>
  <si>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</si>
  <si>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</si>
  <si>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</si>
  <si>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</si>
  <si>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</si>
  <si>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</si>
  <si>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</si>
  <si>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</si>
  <si>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</si>
  <si>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</si>
  <si>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</si>
  <si>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</si>
  <si>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</si>
  <si>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</si>
  <si>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</si>
  <si>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</si>
  <si>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</si>
  <si>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</si>
  <si>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</si>
  <si>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</si>
  <si>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</si>
  <si>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</si>
  <si>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</si>
  <si>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</si>
  <si>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</si>
  <si>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</si>
  <si>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</si>
  <si>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</si>
  <si>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</si>
  <si>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</si>
  <si>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</si>
  <si>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</si>
  <si>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</si>
  <si>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</si>
  <si>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</si>
  <si>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</si>
  <si>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</si>
  <si>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</si>
  <si>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</si>
  <si>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</si>
  <si>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</si>
  <si>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</si>
  <si>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</si>
  <si>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</si>
  <si>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</si>
  <si>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</si>
  <si>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</si>
  <si>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</si>
  <si>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</si>
  <si>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</si>
  <si>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</si>
  <si>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</si>
  <si>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</si>
  <si>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</si>
  <si>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</si>
  <si>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</si>
  <si>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</si>
  <si>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</si>
  <si>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</si>
  <si>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</si>
  <si>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</si>
  <si>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</si>
  <si>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</si>
  <si>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</si>
  <si>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</si>
  <si>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</si>
  <si>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</si>
  <si>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</si>
  <si>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</si>
  <si>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</si>
  <si>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</si>
  <si>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</si>
  <si>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</si>
  <si>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</si>
  <si>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</si>
  <si>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</si>
  <si>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</si>
  <si>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</si>
  <si>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</si>
  <si>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</si>
  <si>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</si>
  <si>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</si>
  <si>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</si>
  <si>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</si>
  <si>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</si>
  <si>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</si>
  <si>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</si>
  <si>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</si>
  <si>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</si>
  <si>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</si>
  <si>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</si>
  <si>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</si>
  <si>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</si>
  <si>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</si>
  <si>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</si>
  <si>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</si>
  <si>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</si>
  <si>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</si>
  <si>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</si>
  <si>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</si>
  <si>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</si>
  <si>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</si>
  <si>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</si>
  <si>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</si>
  <si>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  其他科技重大项目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</si>
  <si>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</si>
  <si>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</si>
  <si>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</si>
  <si>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</si>
  <si>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</si>
  <si>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文化和旅游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</si>
  <si>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</si>
  <si>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</si>
  <si>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</si>
  <si>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</si>
  <si>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</si>
  <si>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</si>
  <si>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文化和旅游交流与合作</t>
  </si>
  <si>
    <t xml:space="preserve">      文化创作与保护</t>
  </si>
  <si>
    <t xml:space="preserve">      文化和旅游市场管理</t>
  </si>
  <si>
    <t xml:space="preserve">      旅游宣传</t>
  </si>
  <si>
    <t xml:space="preserve">      文化和旅游管理事务</t>
  </si>
  <si>
    <t xml:space="preserve">      其他文化和旅游支出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</si>
  <si>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</si>
  <si>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</si>
  <si>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</si>
  <si>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</si>
  <si>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</si>
  <si>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</si>
  <si>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</si>
  <si>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</si>
  <si>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</si>
  <si>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</si>
  <si>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</si>
  <si>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</si>
  <si>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</si>
  <si>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新闻出版电影</t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</si>
  <si>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</si>
  <si>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</si>
  <si>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</si>
  <si>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</si>
  <si>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</si>
  <si>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</si>
  <si>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</si>
  <si>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</si>
  <si>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</si>
  <si>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监测监管</t>
  </si>
  <si>
    <t xml:space="preserve">      其他广播电视支出</t>
  </si>
  <si>
    <t xml:space="preserve">    其他文化旅游体育与传媒支出</t>
  </si>
  <si>
    <t xml:space="preserve">      宣传文化发展专项支出</t>
  </si>
  <si>
    <t xml:space="preserve">      文化产业发展专项支出</t>
  </si>
  <si>
    <t xml:space="preserve">      其他文化旅游体育与传媒支出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</si>
  <si>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</si>
  <si>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</si>
  <si>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</si>
  <si>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</si>
  <si>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</si>
  <si>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</si>
  <si>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</si>
  <si>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</si>
  <si>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</si>
  <si>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</si>
  <si>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</si>
  <si>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社会组织管理</t>
  </si>
  <si>
    <t xml:space="preserve">      行政区划和地名管理</t>
  </si>
  <si>
    <t xml:space="preserve">      基层政权建设和社区治理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</si>
  <si>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</si>
  <si>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</si>
  <si>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</si>
  <si>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行政事业单位养老支出</t>
  </si>
  <si>
    <t xml:space="preserve">      行政单位离退休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</si>
  <si>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</si>
  <si>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</si>
  <si>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</si>
  <si>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</si>
  <si>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</si>
  <si>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其他行政事业单位养老支出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</si>
  <si>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</si>
  <si>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</si>
  <si>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</si>
  <si>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</si>
  <si>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</si>
  <si>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</si>
  <si>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</si>
  <si>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</si>
  <si>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</si>
  <si>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</si>
  <si>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</si>
  <si>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</si>
  <si>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</si>
  <si>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</si>
  <si>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</si>
  <si>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</si>
  <si>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</si>
  <si>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</si>
  <si>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</si>
  <si>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</si>
  <si>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</si>
  <si>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</si>
  <si>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</si>
  <si>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</si>
  <si>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</si>
  <si>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</si>
  <si>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</si>
  <si>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</si>
  <si>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</si>
  <si>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</si>
  <si>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</si>
  <si>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</si>
  <si>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康复辅具</t>
  </si>
  <si>
    <t xml:space="preserve">      殡葬</t>
  </si>
  <si>
    <t xml:space="preserve">      社会福利事业单位</t>
  </si>
  <si>
    <t xml:space="preserve">      养老服务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</si>
  <si>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</si>
  <si>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</si>
  <si>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</si>
  <si>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</si>
  <si>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</si>
  <si>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</si>
  <si>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</si>
  <si>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</si>
  <si>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</si>
  <si>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</si>
  <si>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</si>
  <si>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</si>
  <si>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</si>
  <si>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</si>
  <si>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</si>
  <si>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</si>
  <si>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</si>
  <si>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</si>
  <si>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</si>
  <si>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交强险增值税补助基金支出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</si>
  <si>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</si>
  <si>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</si>
  <si>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</si>
  <si>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</si>
  <si>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</si>
  <si>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</si>
  <si>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</si>
  <si>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</si>
  <si>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</si>
  <si>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</si>
  <si>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</si>
  <si>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</si>
  <si>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</si>
  <si>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</si>
  <si>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</si>
  <si>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</si>
  <si>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</si>
  <si>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</si>
  <si>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</si>
  <si>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</si>
  <si>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</si>
  <si>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 xml:space="preserve">    卫生健康管理事务</t>
  </si>
  <si>
    <t xml:space="preserve">      其他卫生健康管理事务支出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</si>
  <si>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</si>
  <si>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</si>
  <si>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</si>
  <si>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</si>
  <si>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</si>
  <si>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</si>
  <si>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妇幼保健医院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</si>
  <si>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</si>
  <si>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</si>
  <si>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</si>
  <si>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</si>
  <si>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</si>
  <si>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康复医院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</si>
  <si>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</si>
  <si>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</si>
  <si>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</si>
  <si>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</si>
  <si>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</si>
  <si>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</si>
  <si>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</si>
  <si>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</si>
  <si>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</si>
  <si>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</si>
  <si>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</si>
  <si>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</si>
  <si>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</si>
  <si>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</si>
  <si>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</si>
  <si>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</si>
  <si>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</si>
  <si>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</si>
  <si>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</si>
  <si>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</si>
  <si>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</si>
  <si>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</si>
  <si>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</si>
  <si>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</si>
  <si>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</si>
  <si>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</si>
  <si>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</si>
  <si>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</si>
  <si>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</si>
  <si>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</si>
  <si>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</si>
  <si>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</si>
  <si>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</si>
  <si>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</si>
  <si>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</si>
  <si>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</si>
  <si>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</si>
  <si>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</si>
  <si>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</si>
  <si>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</si>
  <si>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</si>
  <si>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</si>
  <si>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</si>
  <si>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</si>
  <si>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</si>
  <si>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</si>
  <si>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</si>
  <si>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</si>
  <si>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 xml:space="preserve">    环境保护管理事务</t>
  </si>
  <si>
    <t xml:space="preserve">      生态环境保护宣传</t>
  </si>
  <si>
    <t xml:space="preserve">      环境保护法规、规划及标准</t>
  </si>
  <si>
    <t xml:space="preserve">      生态环境国际合作及履约</t>
  </si>
  <si>
    <t xml:space="preserve">      生态环境保护行政许可</t>
  </si>
  <si>
    <t xml:space="preserve">      应对气候变化管理事务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</si>
  <si>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</si>
  <si>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</si>
  <si>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</si>
  <si>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</si>
  <si>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</si>
  <si>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</si>
  <si>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</si>
  <si>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</si>
  <si>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</si>
  <si>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</si>
  <si>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</si>
  <si>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</si>
  <si>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</si>
  <si>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</si>
  <si>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</si>
  <si>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</si>
  <si>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</si>
  <si>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</si>
  <si>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</si>
  <si>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</si>
  <si>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</si>
  <si>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</si>
  <si>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</si>
  <si>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</si>
  <si>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</si>
  <si>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退耕还林还草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</si>
  <si>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</si>
  <si>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</si>
  <si>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</si>
  <si>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</si>
  <si>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其他退耕还林还草支出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</si>
  <si>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</si>
  <si>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</si>
  <si>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</si>
  <si>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</si>
  <si>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</si>
  <si>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</si>
  <si>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</si>
  <si>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</si>
  <si>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</si>
  <si>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</si>
  <si>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</si>
  <si>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</si>
  <si>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</si>
  <si>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</si>
  <si>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</si>
  <si>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</si>
  <si>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</si>
  <si>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</si>
  <si>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</si>
  <si>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</si>
  <si>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</si>
  <si>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</si>
  <si>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</si>
  <si>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</si>
  <si>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</si>
  <si>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</si>
  <si>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</si>
  <si>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 xml:space="preserve">    城乡社区管理事务</t>
  </si>
  <si>
    <t xml:space="preserve">      城管执法</t>
  </si>
  <si>
    <t xml:space="preserve">      工程建设国家标准规范编制与监管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</si>
  <si>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</si>
  <si>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</si>
  <si>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</si>
  <si>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</si>
  <si>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</si>
  <si>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城乡社区规划与管理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</si>
  <si>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</si>
  <si>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</si>
  <si>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</si>
  <si>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城乡社区环境卫生</t>
  </si>
  <si>
    <t xml:space="preserve">    建设市场管理与监督</t>
  </si>
  <si>
    <t xml:space="preserve">    其他城乡社区支出</t>
  </si>
  <si>
    <t xml:space="preserve">    农业农村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</si>
  <si>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</si>
  <si>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</si>
  <si>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</si>
  <si>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</si>
  <si>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</si>
  <si>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</si>
  <si>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行业业务管理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</si>
  <si>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</si>
  <si>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</si>
  <si>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</si>
  <si>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</si>
  <si>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</si>
  <si>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</si>
  <si>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</si>
  <si>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</si>
  <si>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农业资源保护修复与利用</t>
  </si>
  <si>
    <t xml:space="preserve">      农村道路建设</t>
  </si>
  <si>
    <t xml:space="preserve">      成品油价格改革对渔业的补贴</t>
  </si>
  <si>
    <t xml:space="preserve">      对高校毕业生到基层任职补助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</si>
  <si>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</si>
  <si>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</si>
  <si>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</si>
  <si>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</si>
  <si>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</si>
  <si>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</si>
  <si>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森林资源管理</t>
  </si>
  <si>
    <t xml:space="preserve">      森林生态效益补偿</t>
  </si>
  <si>
    <t xml:space="preserve">      自然保护区等管理</t>
  </si>
  <si>
    <t xml:space="preserve">      动植物保护</t>
  </si>
  <si>
    <t xml:space="preserve">      湿地保护</t>
  </si>
  <si>
    <t xml:space="preserve">      执法与监督</t>
  </si>
  <si>
    <t xml:space="preserve">      防沙治沙</t>
  </si>
  <si>
    <t xml:space="preserve">      对外合作与交流</t>
  </si>
  <si>
    <t xml:space="preserve">      产业化管理</t>
  </si>
  <si>
    <t xml:space="preserve">      信息管理</t>
  </si>
  <si>
    <t xml:space="preserve">      林区公共支出</t>
  </si>
  <si>
    <t xml:space="preserve">      贷款贴息</t>
  </si>
  <si>
    <t xml:space="preserve">      成品油价格改革对林业的补贴</t>
  </si>
  <si>
    <t xml:space="preserve">      林业草原防灾减灾</t>
  </si>
  <si>
    <t xml:space="preserve">      国家公园</t>
  </si>
  <si>
    <t xml:space="preserve">      草原管理</t>
  </si>
  <si>
    <t xml:space="preserve">      其他林业和草原支出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</si>
  <si>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</si>
  <si>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</si>
  <si>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</si>
  <si>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</si>
  <si>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</si>
  <si>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</si>
  <si>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</si>
  <si>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水土保持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</si>
  <si>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</si>
  <si>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</si>
  <si>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</si>
  <si>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</si>
  <si>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</si>
  <si>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农村水利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</si>
  <si>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</si>
  <si>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</si>
  <si>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</si>
  <si>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</si>
  <si>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</si>
  <si>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水利建设征地及移民支出</t>
  </si>
  <si>
    <t xml:space="preserve">      农村人畜饮水</t>
  </si>
  <si>
    <t xml:space="preserve">      南水北调工程建设</t>
  </si>
  <si>
    <t xml:space="preserve">      南水北调工程管理</t>
  </si>
  <si>
    <t xml:space="preserve">      其他水利支出</t>
  </si>
  <si>
    <t xml:space="preserve">    扶贫</t>
  </si>
  <si>
    <t xml:space="preserve">      农村基础设施建设</t>
  </si>
  <si>
    <t xml:space="preserve">      生产发展</t>
  </si>
  <si>
    <t xml:space="preserve">      社会发展</t>
  </si>
  <si>
    <t xml:space="preserve">      扶贫贷款奖补和贴息</t>
  </si>
  <si>
    <t xml:space="preserve">       “三西”农业建设专项补助</t>
  </si>
  <si>
    <t xml:space="preserve">      扶贫事业机构</t>
  </si>
  <si>
    <t xml:space="preserve">      其他扶贫支出</t>
  </si>
  <si>
    <t xml:space="preserve">    农村综合改革</t>
  </si>
  <si>
    <t xml:space="preserve">      对村级一事一议的补助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</si>
  <si>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</si>
  <si>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</si>
  <si>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</si>
  <si>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农村综合改革示范试点补助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</si>
  <si>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</si>
  <si>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</si>
  <si>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</si>
  <si>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涉农贷款增量奖励</t>
  </si>
  <si>
    <t xml:space="preserve">      农业保险保费补贴</t>
  </si>
  <si>
    <t xml:space="preserve">      创业担保贷款贴息</t>
  </si>
  <si>
    <t xml:space="preserve">      补充创业担保贷款基金</t>
  </si>
  <si>
    <t xml:space="preserve">      其他普惠金融发展支出</t>
  </si>
  <si>
    <t xml:space="preserve">    目标价格补贴</t>
  </si>
  <si>
    <t xml:space="preserve">      棉花目标价格补贴</t>
  </si>
  <si>
    <t xml:space="preserve">      其他目标价格补贴</t>
  </si>
  <si>
    <t xml:space="preserve">    其他农林水支出</t>
  </si>
  <si>
    <t xml:space="preserve">      化解其他公益性乡村债务支出</t>
  </si>
  <si>
    <t xml:space="preserve">      其他农林水支出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</si>
  <si>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</si>
  <si>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</si>
  <si>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</si>
  <si>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</si>
  <si>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</si>
  <si>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</si>
  <si>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</si>
  <si>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</si>
  <si>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</si>
  <si>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</si>
  <si>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</si>
  <si>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</si>
  <si>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</si>
  <si>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</si>
  <si>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</si>
  <si>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</si>
  <si>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</si>
  <si>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</si>
  <si>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取消政府还贷二级公路收费专项支出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</si>
  <si>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</si>
  <si>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</si>
  <si>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</si>
  <si>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</si>
  <si>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</si>
  <si>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</si>
  <si>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</si>
  <si>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</si>
  <si>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</si>
  <si>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</si>
  <si>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</si>
  <si>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</si>
  <si>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</si>
  <si>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</si>
  <si>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</si>
  <si>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成品油价格改革对交通运输的补贴</t>
  </si>
  <si>
    <t xml:space="preserve">      对城市公交的补贴</t>
  </si>
  <si>
    <t xml:space="preserve">      对农村道路客运的补贴</t>
  </si>
  <si>
    <t xml:space="preserve">      对出租车的补贴</t>
  </si>
  <si>
    <t xml:space="preserve">      成品油价格改革补贴其他支出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</si>
  <si>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</si>
  <si>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</si>
  <si>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</si>
  <si>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</si>
  <si>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</si>
  <si>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</si>
  <si>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</si>
  <si>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</si>
  <si>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其他交通运输支出</t>
  </si>
  <si>
    <t xml:space="preserve">      公共交通运营补助</t>
  </si>
  <si>
    <t xml:space="preserve">      其他交通运输支出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</si>
  <si>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</si>
  <si>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</si>
  <si>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</si>
  <si>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</si>
  <si>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</si>
  <si>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</si>
  <si>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</si>
  <si>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</si>
  <si>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</si>
  <si>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</si>
  <si>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</si>
  <si>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</si>
  <si>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</si>
  <si>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</si>
  <si>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</si>
  <si>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</si>
  <si>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</si>
  <si>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</si>
  <si>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</si>
  <si>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</si>
  <si>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</si>
  <si>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</si>
  <si>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</si>
  <si>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</si>
  <si>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信息安全建设</t>
  </si>
  <si>
    <t xml:space="preserve">      专用通信</t>
  </si>
  <si>
    <t xml:space="preserve">      无线电监管</t>
  </si>
  <si>
    <t xml:space="preserve">      工业和信息产业战略研究与标准制定</t>
  </si>
  <si>
    <t xml:space="preserve">      工业和信息产业支持</t>
  </si>
  <si>
    <t xml:space="preserve">      电子专项工程</t>
  </si>
  <si>
    <t xml:space="preserve">      技术基础研究</t>
  </si>
  <si>
    <t xml:space="preserve">      其他工业和信息产业监管支出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</si>
  <si>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</si>
  <si>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</si>
  <si>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</si>
  <si>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</si>
  <si>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</si>
  <si>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</si>
  <si>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</si>
  <si>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</si>
  <si>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其他资源勘探工业信息等支出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</si>
  <si>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</si>
  <si>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</si>
  <si>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</si>
  <si>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</si>
  <si>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其他资源勘探工业信息等支出</t>
  </si>
  <si>
    <t xml:space="preserve">    商业流通事务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</si>
  <si>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</si>
  <si>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</si>
  <si>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</si>
  <si>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</si>
  <si>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</si>
  <si>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</si>
  <si>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</si>
  <si>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</si>
  <si>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其他商业服务业等支出</t>
  </si>
  <si>
    <t xml:space="preserve">      服务业基础设施建设</t>
  </si>
  <si>
    <t xml:space="preserve">      其他商业服务业等支出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</si>
  <si>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</si>
  <si>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</si>
  <si>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</si>
  <si>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</si>
  <si>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</si>
  <si>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</si>
  <si>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</si>
  <si>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</si>
  <si>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</si>
  <si>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其他金融支出</t>
  </si>
  <si>
    <t xml:space="preserve">    一般公共服务</t>
  </si>
  <si>
    <t xml:space="preserve">    教育</t>
  </si>
  <si>
    <t xml:space="preserve">    文化体育与传媒</t>
  </si>
  <si>
    <t xml:space="preserve">    医疗卫生</t>
  </si>
  <si>
    <t xml:space="preserve">    节能环保</t>
  </si>
  <si>
    <t xml:space="preserve">    农业</t>
  </si>
  <si>
    <t xml:space="preserve">    交通运输</t>
  </si>
  <si>
    <t xml:space="preserve">    住房保障</t>
  </si>
  <si>
    <t xml:space="preserve">    其他支出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</si>
  <si>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</si>
  <si>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</si>
  <si>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</si>
  <si>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</si>
  <si>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</si>
  <si>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</si>
  <si>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土地资源储备支出</t>
  </si>
  <si>
    <t xml:space="preserve">      地质矿产资源与环境调查</t>
  </si>
  <si>
    <t xml:space="preserve">      地质勘查与矿产资源管理</t>
  </si>
  <si>
    <t xml:space="preserve">      地质转产项目财政贴息</t>
  </si>
  <si>
    <t xml:space="preserve">      国外风险勘查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</si>
  <si>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</si>
  <si>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</si>
  <si>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</si>
  <si>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</si>
  <si>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极地考察</t>
  </si>
  <si>
    <t xml:space="preserve">      深海调查与资源开发</t>
  </si>
  <si>
    <t xml:space="preserve">      海港航标维护</t>
  </si>
  <si>
    <t xml:space="preserve">      海水淡化</t>
  </si>
  <si>
    <t xml:space="preserve">      无居民海岛使用金支出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</si>
  <si>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</si>
  <si>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</si>
  <si>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</si>
  <si>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</si>
  <si>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</si>
  <si>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</si>
  <si>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</si>
  <si>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</si>
  <si>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</si>
  <si>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</si>
  <si>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</si>
  <si>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</si>
  <si>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</si>
  <si>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</si>
  <si>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</si>
  <si>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其他自然资源海洋气象等支出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</si>
  <si>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</si>
  <si>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</si>
  <si>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</si>
  <si>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</si>
  <si>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</si>
  <si>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</si>
  <si>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</si>
  <si>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</si>
  <si>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老旧小区改造</t>
  </si>
  <si>
    <t xml:space="preserve">      住房租赁市场发展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</si>
  <si>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</si>
  <si>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</si>
  <si>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</si>
  <si>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</si>
  <si>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</si>
  <si>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</si>
  <si>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</si>
  <si>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</si>
  <si>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</si>
  <si>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粮油事务</t>
  </si>
  <si>
    <t xml:space="preserve">      粮食财务与审计支出</t>
  </si>
  <si>
    <t xml:space="preserve">      粮食信息统计</t>
  </si>
  <si>
    <t xml:space="preserve">      粮食专项业务活动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</si>
  <si>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</si>
  <si>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</si>
  <si>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</si>
  <si>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</si>
  <si>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</si>
  <si>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</si>
  <si>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  其他粮油事务支出</t>
  </si>
  <si>
    <t xml:space="preserve">    物资事务</t>
  </si>
  <si>
    <t xml:space="preserve">      铁路专用线</t>
  </si>
  <si>
    <t xml:space="preserve">      护库武警和民兵支出</t>
  </si>
  <si>
    <t xml:space="preserve">      物资保管与保养</t>
  </si>
  <si>
    <t xml:space="preserve">      专项贷款利息</t>
  </si>
  <si>
    <t xml:space="preserve">      物资转移</t>
  </si>
  <si>
    <t xml:space="preserve">      物资轮换</t>
  </si>
  <si>
    <t xml:space="preserve">      仓库建设</t>
  </si>
  <si>
    <t xml:space="preserve">      仓库安防</t>
  </si>
  <si>
    <t xml:space="preserve">      其他物资事务支出</t>
  </si>
  <si>
    <t xml:space="preserve">    能源储备</t>
  </si>
  <si>
    <t xml:space="preserve">      石油储备</t>
  </si>
  <si>
    <t xml:space="preserve">      天然铀能源储备</t>
  </si>
  <si>
    <t xml:space="preserve">      煤炭储备</t>
  </si>
  <si>
    <t xml:space="preserve">      其他能源储备支出</t>
  </si>
  <si>
    <t xml:space="preserve">    粮油储备</t>
  </si>
  <si>
    <t xml:space="preserve">      储备粮油补贴</t>
  </si>
  <si>
    <t xml:space="preserve">      储备粮油差价补贴</t>
  </si>
  <si>
    <t xml:space="preserve">      储备粮（油）库建设</t>
  </si>
  <si>
    <t xml:space="preserve">      最低收购价政策支出</t>
  </si>
  <si>
    <t xml:space="preserve">      其他粮油储备支出</t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</si>
  <si>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</si>
  <si>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</si>
  <si>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</si>
  <si>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</si>
  <si>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</si>
  <si>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</si>
  <si>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</si>
  <si>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</si>
  <si>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</si>
  <si>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</si>
  <si>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</si>
  <si>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</si>
  <si>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 xml:space="preserve">    应急管理事务</t>
  </si>
  <si>
    <t xml:space="preserve">      灾害风险防治</t>
  </si>
  <si>
    <t xml:space="preserve">      国务院安委会专项</t>
  </si>
  <si>
    <t xml:space="preserve">      安全监管</t>
  </si>
  <si>
    <t xml:space="preserve">      安全生产基础</t>
  </si>
  <si>
    <t xml:space="preserve">      应急救援</t>
  </si>
  <si>
    <t xml:space="preserve">      应急管理</t>
  </si>
  <si>
    <t xml:space="preserve">      其他应急管理支出</t>
  </si>
  <si>
    <t xml:space="preserve">    消防事务</t>
  </si>
  <si>
    <t xml:space="preserve">      消防应急救援</t>
  </si>
  <si>
    <t xml:space="preserve">      其他消防事务支出</t>
  </si>
  <si>
    <t xml:space="preserve">    森林消防事务</t>
  </si>
  <si>
    <t xml:space="preserve">      森林消防应急救援</t>
  </si>
  <si>
    <t xml:space="preserve">      其他森林消防事务支出</t>
  </si>
  <si>
    <t xml:space="preserve">    煤矿安全</t>
  </si>
  <si>
    <t xml:space="preserve">      煤矿安全监察事务</t>
  </si>
  <si>
    <t xml:space="preserve">      煤矿应急救援事务</t>
  </si>
  <si>
    <t xml:space="preserve">      其他煤矿安全支出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</si>
  <si>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</si>
  <si>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</si>
  <si>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</si>
  <si>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</si>
  <si>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</si>
  <si>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</si>
  <si>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</si>
  <si>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</si>
  <si>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地震事业机构</t>
  </si>
  <si>
    <t xml:space="preserve">      其他地震事务支出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</si>
  <si>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</si>
  <si>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</si>
  <si>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</si>
  <si>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</si>
  <si>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</si>
  <si>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中央自然灾害生活补助</t>
  </si>
  <si>
    <t xml:space="preserve">      地方自然灾害生活补助</t>
  </si>
  <si>
    <t xml:space="preserve">      自然灾害救灾补助</t>
  </si>
  <si>
    <t xml:space="preserve">      自然灾害灾后重建补助</t>
  </si>
  <si>
    <t xml:space="preserve">      其他自然灾害救灾及恢复重建支出</t>
  </si>
  <si>
    <t xml:space="preserve">    其他灾害防治及应急管理支出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</si>
  <si>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</si>
  <si>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</si>
  <si>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</si>
  <si>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</si>
  <si>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</si>
  <si>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地方政府一般债务发行费用支出</t>
  </si>
  <si>
    <t xml:space="preserve">    年初预留</t>
  </si>
  <si>
    <t>湛河区2020年一般公共预算基本支出预算表（按经济分类）</t>
  </si>
  <si>
    <t>项   目</t>
  </si>
  <si>
    <t>机关工资福利支出</t>
  </si>
  <si>
    <t>工资奖金津补贴</t>
  </si>
  <si>
    <t>社会保障缴费</t>
  </si>
  <si>
    <t>住房公积金</t>
  </si>
  <si>
    <t>其他工资福利支出</t>
  </si>
  <si>
    <t>机关商品和服务支出</t>
  </si>
  <si>
    <t>办公经费</t>
  </si>
  <si>
    <t>会议费</t>
  </si>
  <si>
    <t>培训费</t>
  </si>
  <si>
    <t>专用材料购置费</t>
  </si>
  <si>
    <t>委托业务费</t>
  </si>
  <si>
    <t>公务接待费</t>
  </si>
  <si>
    <t>公务用车运行维护费</t>
  </si>
  <si>
    <t>维修（护）费</t>
  </si>
  <si>
    <t>其他商品和服务支出</t>
  </si>
  <si>
    <t>机关资本性支出（一）</t>
  </si>
  <si>
    <t>公务用车购置</t>
  </si>
  <si>
    <t>设备购置</t>
  </si>
  <si>
    <t>对事业单位经常性补助</t>
  </si>
  <si>
    <t>工资福利支出</t>
  </si>
  <si>
    <t>商品和服务支出</t>
  </si>
  <si>
    <t>其他对事业单位补助</t>
  </si>
  <si>
    <t>对事业单位资本性补助</t>
  </si>
  <si>
    <t>资本性支出（一）</t>
  </si>
  <si>
    <t>对个人和家庭的补助</t>
  </si>
  <si>
    <t>离退休费</t>
  </si>
  <si>
    <t>其他对个人和家庭的补助</t>
  </si>
  <si>
    <t>合   计</t>
  </si>
  <si>
    <t>备注：按照《财政部关于印发&lt;支出经济分类科目改革方案&gt;的通知》（财预〔2017〕98号）要求，从2018年起对政府预算均按政府预算支出经济分类科目编制预算。</t>
  </si>
  <si>
    <t>湛河区2018年2019年政府一般债务限额、余额及2020年还本付息情况表</t>
  </si>
  <si>
    <t>限额</t>
  </si>
  <si>
    <t>余额</t>
  </si>
  <si>
    <t>一、2018年末政府一般债务限额</t>
  </si>
  <si>
    <t>二、2018年末政府一般债务余额实际数</t>
  </si>
  <si>
    <t>三、2019年末政府一般债务限额</t>
  </si>
  <si>
    <t>四、2019年末政府一般债务接受转贷额</t>
  </si>
  <si>
    <t>3328</t>
  </si>
  <si>
    <t>五、2019年政府一般债务还本额</t>
  </si>
  <si>
    <t>六、2019年末政府一般债务付息额</t>
  </si>
  <si>
    <t>七、2019年末政府一般债务余额执行数</t>
  </si>
  <si>
    <t>八、2020年初政府一般债务余额</t>
  </si>
  <si>
    <t>九、2020年地方政府一般债券还本预算数</t>
  </si>
  <si>
    <t>十、2020年地方政府一般债券付息预算数</t>
  </si>
  <si>
    <t>2019年政府一般债务分地区限额余额情况表</t>
  </si>
  <si>
    <r>
      <rPr>
        <sz val="8.5"/>
        <rFont val="宋体"/>
        <family val="0"/>
      </rPr>
      <t>单位：万元</t>
    </r>
  </si>
  <si>
    <t>地  区</t>
  </si>
  <si>
    <t>2019年限额</t>
  </si>
  <si>
    <t>2019年末余额预计执行数</t>
  </si>
  <si>
    <t>湛河区</t>
  </si>
  <si>
    <t>2020年区本级政府性基金收支预算总表</t>
  </si>
  <si>
    <t>单位:万元</t>
  </si>
  <si>
    <t>预算科目</t>
  </si>
  <si>
    <t>一、区本级政府性基金收入</t>
  </si>
  <si>
    <t>一、区本级政府性基金支出</t>
  </si>
  <si>
    <t>二、上级补助收入</t>
  </si>
  <si>
    <t>二、上级专项转移支付用于区本级支出</t>
  </si>
  <si>
    <t>三、下级上解收入</t>
  </si>
  <si>
    <t>三、补助下级支出</t>
  </si>
  <si>
    <t>四、上年结余收入</t>
  </si>
  <si>
    <t>四、年终结余</t>
  </si>
  <si>
    <t>五、调入资金</t>
  </si>
  <si>
    <t>五、调出资金</t>
  </si>
  <si>
    <t>六、地方政府专项债务转贷收入</t>
  </si>
  <si>
    <t>六、地方政府专项债务付息支出</t>
  </si>
  <si>
    <t>湛河区2020年政府性基金预算收入安排情况表</t>
  </si>
  <si>
    <t>行号</t>
  </si>
  <si>
    <t>2020年收入</t>
  </si>
  <si>
    <t>比上年增长%</t>
  </si>
  <si>
    <t>(可比口径)</t>
  </si>
  <si>
    <t>收入合计</t>
  </si>
  <si>
    <t>一、农网还贷资金收入</t>
  </si>
  <si>
    <t>二、海南省高等级公路车辆通行附加费收入</t>
  </si>
  <si>
    <t>三、港口建设费收入</t>
  </si>
  <si>
    <t>四、国家电影事业发展专项资金收入</t>
  </si>
  <si>
    <t>五、国有土地收益基金收入</t>
  </si>
  <si>
    <t>六、农业土地开发资金收入</t>
  </si>
  <si>
    <t>七、国有土地使用权出让收入</t>
  </si>
  <si>
    <t>八、大中型水库库区基金收入</t>
  </si>
  <si>
    <t>九、彩票公益金收入</t>
  </si>
  <si>
    <t>十、城市基础设施配套费收入</t>
  </si>
  <si>
    <t>十一、小型水库移民扶助基金收入</t>
  </si>
  <si>
    <t>十二、国家重大水利工程建设基金收入</t>
  </si>
  <si>
    <t>十三、车辆通行费</t>
  </si>
  <si>
    <t>十四、污水处理费收入</t>
  </si>
  <si>
    <t>十五、彩票发行机构和彩票销售机构的业务费用</t>
  </si>
  <si>
    <t>十六、其他政府性基金收入</t>
  </si>
  <si>
    <t>十七、专项债券对应项目专项收入</t>
  </si>
  <si>
    <t>十八、政府性基金补助收入</t>
  </si>
  <si>
    <t>十九、 上年结余收入</t>
  </si>
  <si>
    <t>二十、 调入资金</t>
  </si>
  <si>
    <t>湛河区2020年政府性基金预算支出安排情况表</t>
  </si>
  <si>
    <t>2020年支出</t>
  </si>
  <si>
    <r>
      <t>比上年增长</t>
    </r>
    <r>
      <rPr>
        <sz val="11"/>
        <rFont val="Times New Roman"/>
        <family val="1"/>
      </rPr>
      <t>%</t>
    </r>
  </si>
  <si>
    <t>一、文化旅游体育与传媒支出</t>
  </si>
  <si>
    <t>二、社会保障和就业支出</t>
  </si>
  <si>
    <t>三、节能环保支出</t>
  </si>
  <si>
    <t>四、城乡社区支出</t>
  </si>
  <si>
    <t>五、农林水支出</t>
  </si>
  <si>
    <t>六、交通运输支出</t>
  </si>
  <si>
    <t>七、资源勘探信息等支出</t>
  </si>
  <si>
    <t>九、其他支出</t>
  </si>
  <si>
    <t>十、债务付息支出</t>
  </si>
  <si>
    <t>十一、债务发行费用支出</t>
  </si>
  <si>
    <t>2020年区本级政府性基金支出预算总表</t>
  </si>
  <si>
    <t>2020年区本级政府性基金支出预算明细表</t>
  </si>
  <si>
    <t>金额</t>
  </si>
  <si>
    <t xml:space="preserve">   国家电影事业发展专项资金安排的支出</t>
  </si>
  <si>
    <t xml:space="preserve">   旅游发展基金支出</t>
  </si>
  <si>
    <t xml:space="preserve">   国家电影事业发展专项资金对应专项债务收入安排的支出</t>
  </si>
  <si>
    <t xml:space="preserve">    大中型水库移民后期扶持基金支出</t>
  </si>
  <si>
    <t xml:space="preserve">    小型水库移民扶助基金安排的支出</t>
  </si>
  <si>
    <t xml:space="preserve">    小型水库移民扶助基金对应专项债务收入安排的支出</t>
  </si>
  <si>
    <t xml:space="preserve">    可再生能源电价附加收入安排的支出</t>
  </si>
  <si>
    <t xml:space="preserve">    废弃电器电子产品处理基金支出</t>
  </si>
  <si>
    <t xml:space="preserve">    国有土地使用权出让收入安排的支出</t>
  </si>
  <si>
    <t xml:space="preserve">    国有土地收益基金安排的支出</t>
  </si>
  <si>
    <t xml:space="preserve">    农业土地开发资金安排的支出</t>
  </si>
  <si>
    <t xml:space="preserve">    城市基础设施配套费安排的支出</t>
  </si>
  <si>
    <t xml:space="preserve">    污水处理费安排的支出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</si>
  <si>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</si>
  <si>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</si>
  <si>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</si>
  <si>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</si>
  <si>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 xml:space="preserve">    国有土地使用权出让收入对应专项债务收入安排的支出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</si>
  <si>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</si>
  <si>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</si>
  <si>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</si>
  <si>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</si>
  <si>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</si>
  <si>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</si>
  <si>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</si>
  <si>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</si>
  <si>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</si>
  <si>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</si>
  <si>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</si>
  <si>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</si>
  <si>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</si>
  <si>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</si>
  <si>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</si>
  <si>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七、资源勘探工业信息等支出</t>
  </si>
  <si>
    <t xml:space="preserve">    农网还贷资金支出</t>
  </si>
  <si>
    <t>八、其他支出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</si>
  <si>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</si>
  <si>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</si>
  <si>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</si>
  <si>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九、债务付息支出</t>
  </si>
  <si>
    <t>十、债务发行费用支出</t>
  </si>
  <si>
    <t>2020年市对我区政府性基金转移支付（分项目）</t>
  </si>
  <si>
    <t>2020年市对我区政府性基金转移支付</t>
  </si>
  <si>
    <t>合  计</t>
  </si>
  <si>
    <t>湛河区2018年和2019年政府专项债务限额、余额及2020年还本付息情况表</t>
  </si>
  <si>
    <t>一、2018年末政府专项债务余额限额</t>
  </si>
  <si>
    <t>二、2019年末政府专项债务余额实际数</t>
  </si>
  <si>
    <t>20898</t>
  </si>
  <si>
    <t>三、2019年末政府专项债务限额</t>
  </si>
  <si>
    <t>四、2019年政府专项债务接受转贷额</t>
  </si>
  <si>
    <t>五、2019年政府专项债务还本额</t>
  </si>
  <si>
    <t>0</t>
  </si>
  <si>
    <t>六、2019年末政府专项债务付息额</t>
  </si>
  <si>
    <t>640</t>
  </si>
  <si>
    <t>七、2019年末政府专项债务余额执行数</t>
  </si>
  <si>
    <t>八、2020年初政府专项债务余额</t>
  </si>
  <si>
    <t>九、2020年地方政府专项债券还本预算数</t>
  </si>
  <si>
    <t>十、2020年地方政府专项债券付息预算数</t>
  </si>
  <si>
    <t>790</t>
  </si>
  <si>
    <t>2019年政府专项债务分地区限额余额情况表</t>
  </si>
  <si>
    <t>2020年湛河区国有资本经营收支预算总表</t>
  </si>
  <si>
    <t>项  目</t>
  </si>
  <si>
    <t>利润收入</t>
  </si>
  <si>
    <t>解决历史遗留问题及改革成本支出</t>
  </si>
  <si>
    <t>石油石化企业利润收入</t>
  </si>
  <si>
    <t>“三供一业”移交补助支出</t>
  </si>
  <si>
    <t>钢铁企业利润收入</t>
  </si>
  <si>
    <t>国有企业办职教幼教补助支出</t>
  </si>
  <si>
    <t>运输企业利润收入</t>
  </si>
  <si>
    <t>国有企业办公共服务机构移交补助支出</t>
  </si>
  <si>
    <t>投资服务企业利润收入</t>
  </si>
  <si>
    <t>国有企业退休人员社会化管理补助支出</t>
  </si>
  <si>
    <t>贸易企业利润收入</t>
  </si>
  <si>
    <t>国有企业改革成本支出</t>
  </si>
  <si>
    <t>建筑施工企业利润收入</t>
  </si>
  <si>
    <t>国有企业资本金注入</t>
  </si>
  <si>
    <t>房地产企业利润收入</t>
  </si>
  <si>
    <t>国有经济结构调整支出</t>
  </si>
  <si>
    <t>对外合作企业利润收入</t>
  </si>
  <si>
    <t>公益性设施投资支出</t>
  </si>
  <si>
    <t>医药企业利润收入</t>
  </si>
  <si>
    <t>前瞻性战略性产业发展支出</t>
  </si>
  <si>
    <t>农林牧渔企业利润收入</t>
  </si>
  <si>
    <t>生态环境保护支出</t>
  </si>
  <si>
    <t>地质勘查企业利润收入</t>
  </si>
  <si>
    <t>支持科技进步支出</t>
  </si>
  <si>
    <t>教育文化广播企业利润收入</t>
  </si>
  <si>
    <t>保障国家经济安全支出</t>
  </si>
  <si>
    <t>科学研究企业利润收入</t>
  </si>
  <si>
    <t>其他国有企业资本金注入</t>
  </si>
  <si>
    <t>机关社团所属企业利润收入</t>
  </si>
  <si>
    <t>其他国有资本经营预算支出</t>
  </si>
  <si>
    <t>其他国有资本经营预算企业利润收入</t>
  </si>
  <si>
    <t>股利、股息收入</t>
  </si>
  <si>
    <t>国有控股公司股利、股息收入</t>
  </si>
  <si>
    <t>国有参股公司股利、股息收入</t>
  </si>
  <si>
    <t>其他国有资本经营预算企业股利、股息收入</t>
  </si>
  <si>
    <t>产权转让收入</t>
  </si>
  <si>
    <t>其他国有资本经营预算企业产权转让收入</t>
  </si>
  <si>
    <t>本年收入合计</t>
  </si>
  <si>
    <t>本年支出合计</t>
  </si>
  <si>
    <t>上级专项转移支付收入</t>
  </si>
  <si>
    <t>调出资金</t>
  </si>
  <si>
    <t>上年结转收入</t>
  </si>
  <si>
    <t>湛河区2020年国有资本经营预算收入安排情况表</t>
  </si>
  <si>
    <t>2019年完成数</t>
  </si>
  <si>
    <t>增长%</t>
  </si>
  <si>
    <t>本 年 收 入 合 计</t>
  </si>
  <si>
    <t>湛河区2020年国有资本经营预算支出安排情况表</t>
  </si>
  <si>
    <t>社会保障和就业支出</t>
  </si>
  <si>
    <t>补充全国社会保障基金</t>
  </si>
  <si>
    <t>本 年 支 出 合 计</t>
  </si>
  <si>
    <t>2020年市对我区国有资本经营预算转移支付预算表（分项目）</t>
  </si>
  <si>
    <t>市对我区转移支付</t>
  </si>
  <si>
    <t>解决历史遗留问题及改革成本</t>
  </si>
  <si>
    <t>其他国有资本经营预算</t>
  </si>
  <si>
    <t>2020年市对我区国有资本经营预算转移支付（分地区）</t>
  </si>
  <si>
    <t>2020年社会保险基金收支预算总表</t>
  </si>
  <si>
    <t>企业职工基本养老保险基金收入</t>
  </si>
  <si>
    <t>企业职工基本养老保险基金支出</t>
  </si>
  <si>
    <t xml:space="preserve">  保险费收入</t>
  </si>
  <si>
    <t xml:space="preserve"> 基本养老金</t>
  </si>
  <si>
    <t xml:space="preserve">  财政补贴收入</t>
  </si>
  <si>
    <t xml:space="preserve"> 医疗补助金</t>
  </si>
  <si>
    <t xml:space="preserve">  利息收入</t>
  </si>
  <si>
    <t xml:space="preserve"> 丧葬抚恤补助</t>
  </si>
  <si>
    <t xml:space="preserve">  委托投资收益</t>
  </si>
  <si>
    <t xml:space="preserve"> 其他支出</t>
  </si>
  <si>
    <t xml:space="preserve">  其他收入</t>
  </si>
  <si>
    <t>城乡居民基本养老保险基金收入</t>
  </si>
  <si>
    <t>城乡居民基本养老保险基金支出</t>
  </si>
  <si>
    <t xml:space="preserve"> 基础养老金支出</t>
  </si>
  <si>
    <t xml:space="preserve"> 个人账户养老金支出</t>
  </si>
  <si>
    <t xml:space="preserve"> 丧葬抚恤补助支出</t>
  </si>
  <si>
    <t xml:space="preserve"> 转移支出</t>
  </si>
  <si>
    <t xml:space="preserve">  转移收入</t>
  </si>
  <si>
    <t>机关事业单位基本养老保险基金收入</t>
  </si>
  <si>
    <t>机关事业单位基本养老保险基金支出</t>
  </si>
  <si>
    <t xml:space="preserve"> 基本养老金支出</t>
  </si>
  <si>
    <t xml:space="preserve">  财政补助收入</t>
  </si>
  <si>
    <t>城镇职工基本医疗保险（含生育保险）基金收入</t>
  </si>
  <si>
    <t>城镇职工基本医疗保险（含生育保险）基金支出</t>
  </si>
  <si>
    <t xml:space="preserve"> 统筹基金支出</t>
  </si>
  <si>
    <t xml:space="preserve"> 个人账户基金支出</t>
  </si>
  <si>
    <t>城乡居民基本医疗保险基金收入</t>
  </si>
  <si>
    <t>城乡居民基本医疗保险基金支出</t>
  </si>
  <si>
    <t xml:space="preserve">  基本医疗保险费收入</t>
  </si>
  <si>
    <t xml:space="preserve"> 基本医疗保险待遇支出</t>
  </si>
  <si>
    <t xml:space="preserve"> 大病保险支出</t>
  </si>
  <si>
    <t>工伤保险基金收入</t>
  </si>
  <si>
    <t>工伤保险基金支出</t>
  </si>
  <si>
    <t xml:space="preserve">  工伤保险待遇支出</t>
  </si>
  <si>
    <t>　劳动能力鉴定支出</t>
  </si>
  <si>
    <t xml:space="preserve">  工伤预防费用支出</t>
  </si>
  <si>
    <t xml:space="preserve">  工伤保险基金其他支出</t>
  </si>
  <si>
    <t xml:space="preserve">  下级上解收入</t>
  </si>
  <si>
    <t>失业保险基金收入</t>
  </si>
  <si>
    <t>失业保险基金支出</t>
  </si>
  <si>
    <t xml:space="preserve">  失业保险金支出</t>
  </si>
  <si>
    <t xml:space="preserve">  医疗保险费支出</t>
  </si>
  <si>
    <t xml:space="preserve">  丧葬抚恤补助支出</t>
  </si>
  <si>
    <t xml:space="preserve">  职业培训和职业介绍补贴支出</t>
  </si>
  <si>
    <t xml:space="preserve">  稳定岗位补贴支出</t>
  </si>
  <si>
    <t xml:space="preserve"> 上级补助收入</t>
  </si>
  <si>
    <t xml:space="preserve">  技能提升补贴支出</t>
  </si>
  <si>
    <t xml:space="preserve">  其他费用支出</t>
  </si>
  <si>
    <t>其他支出—失业补助金支出</t>
  </si>
  <si>
    <t>年终结余</t>
  </si>
  <si>
    <t>2020年社会保险基金收入预算表</t>
  </si>
  <si>
    <t>2020年社会保险基金支出预算表</t>
  </si>
  <si>
    <t>2020年社会保险基金结余预算表</t>
  </si>
  <si>
    <t>本年收支结余</t>
  </si>
  <si>
    <t>年末滚存结余</t>
  </si>
  <si>
    <t>企业职工基本养老保险基金</t>
  </si>
  <si>
    <t>城乡居民基本养老保险基金</t>
  </si>
  <si>
    <t>机关事业单位基本养老保险基金</t>
  </si>
  <si>
    <t>城镇职工基本医疗保险（含生育保险）基金</t>
  </si>
  <si>
    <t>城乡居民基本医疗保险基金</t>
  </si>
  <si>
    <t>工伤保险基金</t>
  </si>
  <si>
    <t>失业保险基金</t>
  </si>
  <si>
    <t>2020年上级对我区税收返还预算表</t>
  </si>
  <si>
    <t>上级对我区税收返还</t>
  </si>
  <si>
    <t xml:space="preserve">   税收返还性收入合计</t>
  </si>
  <si>
    <t>2020年上级对我区一般转移支付预算表</t>
  </si>
  <si>
    <t>上级对我区一般转移支付</t>
  </si>
  <si>
    <t xml:space="preserve">    一般性转移支付收入合计</t>
  </si>
  <si>
    <t xml:space="preserve">      医疗卫生共同财政事权转移支付收入</t>
  </si>
  <si>
    <t xml:space="preserve">      灾害防治及应急管理共同财政事权转移支付收入</t>
  </si>
  <si>
    <t>2020年上级对我区专项转移支付预算表（分地区）</t>
  </si>
  <si>
    <t>上级对我区专项转移支付</t>
  </si>
  <si>
    <t xml:space="preserve">    专项转移支付收入合计</t>
  </si>
  <si>
    <t xml:space="preserve">      灾害防治及应急管理</t>
  </si>
  <si>
    <t>2020年上级对我区专项转移支付预算表（分项目）</t>
  </si>
  <si>
    <t>科目代码</t>
  </si>
  <si>
    <t>科目名称</t>
  </si>
  <si>
    <t>学前教育</t>
  </si>
  <si>
    <t>2050299</t>
  </si>
  <si>
    <t>其他普通教育支出</t>
  </si>
  <si>
    <t>水利工程运行与维护</t>
  </si>
  <si>
    <t>2020年区级基本建设支出预算表</t>
  </si>
  <si>
    <r>
      <rPr>
        <sz val="12"/>
        <rFont val="宋体"/>
        <family val="0"/>
      </rPr>
      <t>单位：万元</t>
    </r>
  </si>
  <si>
    <t>一般公共服务支出</t>
  </si>
  <si>
    <t>党校升级改造工程款</t>
  </si>
  <si>
    <t>城乡社区支出</t>
  </si>
  <si>
    <t>住建局东晶街改造工程</t>
  </si>
  <si>
    <t>住建局恒昌路新建工程</t>
  </si>
  <si>
    <t>住建局翡翠路改造工程</t>
  </si>
  <si>
    <t>住建局老旧小区改造</t>
  </si>
  <si>
    <t>2020年湛河区一般公共预算“三公”经费支出情况表</t>
  </si>
  <si>
    <t>项      目</t>
  </si>
  <si>
    <t>2019年“三公”经费预算数</t>
  </si>
  <si>
    <t>2020年“三公”经费预算数</t>
  </si>
  <si>
    <t>较上年增长</t>
  </si>
  <si>
    <t>共  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</si>
  <si>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</si>
  <si>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</si>
  <si>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</si>
  <si>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</si>
  <si>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</si>
  <si>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注：按照党中央、国务院有关规定及部门预算管理有关规定，“三公”经费包括因公出国（境）费、公务用车购置及运行费和公务接待费。（1）因公出国（境）费，指单位工作人员公务出国（境）的住宿费、旅费、伙食补助费、杂费、培训费等支出。（2）公务用车购置及运行费，指单位公务用车购置费及租用费、燃料费、维修费、过路过桥费、保险费、安全奖励费用等支出，公务用车指用于履行公务的机动车辆，包括领导干部专车、一般公务用车和执法执勤用车。（3）公务接待费，指单位按规定开支的各类公务接待（含外宾接待）支出。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</si>
</sst>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#,##0_ "/>
    <numFmt numFmtId="179" formatCode="#,##0_);[Red]\(#,##0\)"/>
    <numFmt numFmtId="180" formatCode="_ * #,##0_ ;_ * \-#,##0_ ;_ * &quot;-&quot;??_ ;_ @_ "/>
    <numFmt numFmtId="181" formatCode="0.0_ "/>
    <numFmt numFmtId="182" formatCode="0.0%"/>
  </numFmts>
  <fonts count="104">
    <font>
      <sz val="12"/>
      <name val="宋体"/>
      <family val="0"/>
    </font>
    <font>
      <sz val="11"/>
      <color indexed="8"/>
      <name val="Tahoma"/>
      <family val="2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8"/>
      <name val="宋体"/>
      <family val="0"/>
    </font>
    <font>
      <sz val="14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2"/>
      <name val="方正大标宋简体"/>
      <family val="0"/>
    </font>
    <font>
      <b/>
      <sz val="18"/>
      <name val="方正大标宋简体"/>
      <family val="0"/>
    </font>
    <font>
      <b/>
      <sz val="20"/>
      <name val="方正大标宋简体"/>
      <family val="0"/>
    </font>
    <font>
      <b/>
      <sz val="10.5"/>
      <name val="宋体"/>
      <family val="0"/>
    </font>
    <font>
      <sz val="10.5"/>
      <name val="宋体"/>
      <family val="0"/>
    </font>
    <font>
      <sz val="18"/>
      <color indexed="8"/>
      <name val="黑体"/>
      <family val="3"/>
    </font>
    <font>
      <sz val="20"/>
      <name val="方正大标宋简体"/>
      <family val="0"/>
    </font>
    <font>
      <b/>
      <sz val="14.5"/>
      <name val="宋体"/>
      <family val="0"/>
    </font>
    <font>
      <sz val="8.5"/>
      <name val="宋体"/>
      <family val="0"/>
    </font>
    <font>
      <sz val="16"/>
      <color indexed="8"/>
      <name val="黑体"/>
      <family val="3"/>
    </font>
    <font>
      <sz val="11"/>
      <color indexed="8"/>
      <name val="仿宋_GB2312"/>
      <family val="0"/>
    </font>
    <font>
      <sz val="20"/>
      <color indexed="8"/>
      <name val="方正大标宋简体"/>
      <family val="0"/>
    </font>
    <font>
      <b/>
      <sz val="18"/>
      <color indexed="8"/>
      <name val="黑体"/>
      <family val="3"/>
    </font>
    <font>
      <sz val="18"/>
      <name val="黑体"/>
      <family val="3"/>
    </font>
    <font>
      <sz val="24"/>
      <name val="黑体"/>
      <family val="3"/>
    </font>
    <font>
      <sz val="14"/>
      <name val="方正小标宋简体"/>
      <family val="0"/>
    </font>
    <font>
      <sz val="16"/>
      <name val="黑体"/>
      <family val="3"/>
    </font>
    <font>
      <sz val="12"/>
      <color indexed="10"/>
      <name val="宋体"/>
      <family val="0"/>
    </font>
    <font>
      <sz val="12"/>
      <name val="黑体"/>
      <family val="3"/>
    </font>
    <font>
      <b/>
      <sz val="16"/>
      <color indexed="8"/>
      <name val="黑体"/>
      <family val="3"/>
    </font>
    <font>
      <sz val="12"/>
      <color indexed="8"/>
      <name val="黑体"/>
      <family val="3"/>
    </font>
    <font>
      <b/>
      <sz val="10"/>
      <color indexed="8"/>
      <name val="宋体"/>
      <family val="0"/>
    </font>
    <font>
      <sz val="18"/>
      <color indexed="8"/>
      <name val="宋体"/>
      <family val="0"/>
    </font>
    <font>
      <b/>
      <sz val="18"/>
      <name val="黑体"/>
      <family val="3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12"/>
      <name val="宋体"/>
      <family val="0"/>
    </font>
    <font>
      <sz val="10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ahoma"/>
      <family val="2"/>
    </font>
    <font>
      <sz val="10"/>
      <color rgb="FF000000"/>
      <name val="Times New Roman"/>
      <family val="1"/>
    </font>
    <font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宋体"/>
      <family val="0"/>
    </font>
    <font>
      <sz val="12"/>
      <name val="Calibri"/>
      <family val="0"/>
    </font>
    <font>
      <b/>
      <sz val="12"/>
      <name val="Calibri"/>
      <family val="0"/>
    </font>
    <font>
      <sz val="12"/>
      <color rgb="FF000000"/>
      <name val="宋体"/>
      <family val="0"/>
    </font>
    <font>
      <sz val="12"/>
      <color theme="1"/>
      <name val="宋体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b/>
      <sz val="12"/>
      <color theme="1"/>
      <name val="宋体"/>
      <family val="0"/>
    </font>
    <font>
      <sz val="18"/>
      <color theme="1"/>
      <name val="黑体"/>
      <family val="3"/>
    </font>
    <font>
      <sz val="16"/>
      <color theme="1"/>
      <name val="黑体"/>
      <family val="3"/>
    </font>
    <font>
      <sz val="11"/>
      <color theme="1"/>
      <name val="仿宋_GB2312"/>
      <family val="0"/>
    </font>
    <font>
      <b/>
      <sz val="11"/>
      <name val="Calibri"/>
      <family val="0"/>
    </font>
    <font>
      <sz val="11"/>
      <name val="Calibri"/>
      <family val="0"/>
    </font>
    <font>
      <b/>
      <sz val="16"/>
      <color theme="1"/>
      <name val="黑体"/>
      <family val="3"/>
    </font>
    <font>
      <sz val="12"/>
      <color theme="1"/>
      <name val="黑体"/>
      <family val="3"/>
    </font>
    <font>
      <sz val="18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63" fillId="2" borderId="0" applyNumberFormat="0" applyBorder="0" applyAlignment="0" applyProtection="0"/>
    <xf numFmtId="0" fontId="6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4" borderId="0" applyNumberFormat="0" applyBorder="0" applyAlignment="0" applyProtection="0"/>
    <xf numFmtId="0" fontId="65" fillId="5" borderId="0" applyNumberFormat="0" applyBorder="0" applyAlignment="0" applyProtection="0"/>
    <xf numFmtId="43" fontId="0" fillId="0" borderId="0" applyFont="0" applyFill="0" applyBorder="0" applyAlignment="0" applyProtection="0"/>
    <xf numFmtId="0" fontId="66" fillId="6" borderId="0" applyNumberFormat="0" applyBorder="0" applyAlignment="0" applyProtection="0"/>
    <xf numFmtId="0" fontId="6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7" borderId="2" applyNumberFormat="0" applyFont="0" applyAlignment="0" applyProtection="0"/>
    <xf numFmtId="0" fontId="66" fillId="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2" fillId="0" borderId="0">
      <alignment vertical="center"/>
      <protection/>
    </xf>
    <xf numFmtId="0" fontId="73" fillId="0" borderId="0" applyNumberFormat="0" applyFill="0" applyBorder="0" applyAlignment="0" applyProtection="0"/>
    <xf numFmtId="0" fontId="0" fillId="0" borderId="0">
      <alignment/>
      <protection/>
    </xf>
    <xf numFmtId="0" fontId="74" fillId="0" borderId="3" applyNumberFormat="0" applyFill="0" applyAlignment="0" applyProtection="0"/>
    <xf numFmtId="0" fontId="75" fillId="0" borderId="3" applyNumberFormat="0" applyFill="0" applyAlignment="0" applyProtection="0"/>
    <xf numFmtId="0" fontId="66" fillId="9" borderId="0" applyNumberFormat="0" applyBorder="0" applyAlignment="0" applyProtection="0"/>
    <xf numFmtId="0" fontId="70" fillId="0" borderId="4" applyNumberFormat="0" applyFill="0" applyAlignment="0" applyProtection="0"/>
    <xf numFmtId="0" fontId="66" fillId="10" borderId="0" applyNumberFormat="0" applyBorder="0" applyAlignment="0" applyProtection="0"/>
    <xf numFmtId="0" fontId="76" fillId="11" borderId="5" applyNumberFormat="0" applyAlignment="0" applyProtection="0"/>
    <xf numFmtId="0" fontId="77" fillId="11" borderId="1" applyNumberFormat="0" applyAlignment="0" applyProtection="0"/>
    <xf numFmtId="0" fontId="78" fillId="12" borderId="6" applyNumberFormat="0" applyAlignment="0" applyProtection="0"/>
    <xf numFmtId="0" fontId="63" fillId="13" borderId="0" applyNumberFormat="0" applyBorder="0" applyAlignment="0" applyProtection="0"/>
    <xf numFmtId="0" fontId="66" fillId="14" borderId="0" applyNumberFormat="0" applyBorder="0" applyAlignment="0" applyProtection="0"/>
    <xf numFmtId="0" fontId="79" fillId="0" borderId="7" applyNumberFormat="0" applyFill="0" applyAlignment="0" applyProtection="0"/>
    <xf numFmtId="0" fontId="80" fillId="0" borderId="8" applyNumberFormat="0" applyFill="0" applyAlignment="0" applyProtection="0"/>
    <xf numFmtId="0" fontId="81" fillId="15" borderId="0" applyNumberFormat="0" applyBorder="0" applyAlignment="0" applyProtection="0"/>
    <xf numFmtId="0" fontId="82" fillId="16" borderId="0" applyNumberFormat="0" applyBorder="0" applyAlignment="0" applyProtection="0"/>
    <xf numFmtId="0" fontId="63" fillId="17" borderId="0" applyNumberFormat="0" applyBorder="0" applyAlignment="0" applyProtection="0"/>
    <xf numFmtId="0" fontId="66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0" fillId="0" borderId="0">
      <alignment vertical="center"/>
      <protection/>
    </xf>
    <xf numFmtId="0" fontId="52" fillId="0" borderId="0">
      <alignment/>
      <protection/>
    </xf>
    <xf numFmtId="0" fontId="63" fillId="22" borderId="0" applyNumberFormat="0" applyBorder="0" applyAlignment="0" applyProtection="0"/>
    <xf numFmtId="0" fontId="66" fillId="23" borderId="0" applyNumberFormat="0" applyBorder="0" applyAlignment="0" applyProtection="0"/>
    <xf numFmtId="0" fontId="0" fillId="0" borderId="0">
      <alignment vertical="center"/>
      <protection/>
    </xf>
    <xf numFmtId="0" fontId="66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6" fillId="27" borderId="0" applyNumberFormat="0" applyBorder="0" applyAlignment="0" applyProtection="0"/>
    <xf numFmtId="0" fontId="63" fillId="28" borderId="0" applyNumberFormat="0" applyBorder="0" applyAlignment="0" applyProtection="0"/>
    <xf numFmtId="0" fontId="66" fillId="29" borderId="0" applyNumberFormat="0" applyBorder="0" applyAlignment="0" applyProtection="0"/>
    <xf numFmtId="0" fontId="66" fillId="30" borderId="0" applyNumberFormat="0" applyBorder="0" applyAlignment="0" applyProtection="0"/>
    <xf numFmtId="0" fontId="51" fillId="0" borderId="0">
      <alignment/>
      <protection/>
    </xf>
    <xf numFmtId="0" fontId="63" fillId="31" borderId="0" applyNumberFormat="0" applyBorder="0" applyAlignment="0" applyProtection="0"/>
    <xf numFmtId="0" fontId="66" fillId="32" borderId="0" applyNumberFormat="0" applyBorder="0" applyAlignment="0" applyProtection="0"/>
    <xf numFmtId="0" fontId="54" fillId="0" borderId="0">
      <alignment/>
      <protection/>
    </xf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5">
    <xf numFmtId="0" fontId="0" fillId="0" borderId="0" xfId="0" applyAlignment="1">
      <alignment vertical="center"/>
    </xf>
    <xf numFmtId="0" fontId="83" fillId="0" borderId="0" xfId="0" applyFont="1" applyFill="1" applyBorder="1" applyAlignment="1">
      <alignment/>
    </xf>
    <xf numFmtId="0" fontId="83" fillId="0" borderId="0" xfId="0" applyFont="1" applyFill="1" applyBorder="1" applyAlignment="1">
      <alignment horizontal="center"/>
    </xf>
    <xf numFmtId="0" fontId="83" fillId="0" borderId="0" xfId="0" applyFont="1" applyFill="1" applyBorder="1" applyAlignment="1">
      <alignment wrapText="1"/>
    </xf>
    <xf numFmtId="0" fontId="83" fillId="0" borderId="0" xfId="0" applyNumberFormat="1" applyFont="1" applyFill="1" applyBorder="1" applyAlignment="1">
      <alignment/>
    </xf>
    <xf numFmtId="10" fontId="83" fillId="0" borderId="0" xfId="0" applyNumberFormat="1" applyFont="1" applyFill="1" applyBorder="1" applyAlignment="1">
      <alignment/>
    </xf>
    <xf numFmtId="0" fontId="2" fillId="0" borderId="0" xfId="35" applyFont="1" applyAlignment="1">
      <alignment horizontal="center" vertical="center"/>
      <protection/>
    </xf>
    <xf numFmtId="0" fontId="2" fillId="0" borderId="0" xfId="35" applyNumberFormat="1" applyFont="1" applyAlignment="1">
      <alignment horizontal="center" vertical="center"/>
      <protection/>
    </xf>
    <xf numFmtId="0" fontId="2" fillId="0" borderId="0" xfId="35" applyFont="1" applyFill="1" applyAlignment="1">
      <alignment horizontal="center" vertical="center"/>
      <protection/>
    </xf>
    <xf numFmtId="0" fontId="0" fillId="0" borderId="0" xfId="35" applyFill="1" applyAlignment="1">
      <alignment vertical="center"/>
      <protection/>
    </xf>
    <xf numFmtId="0" fontId="0" fillId="0" borderId="0" xfId="35" applyFont="1" applyAlignment="1">
      <alignment horizontal="right" vertical="center"/>
      <protection/>
    </xf>
    <xf numFmtId="0" fontId="3" fillId="0" borderId="9" xfId="35" applyFont="1" applyFill="1" applyBorder="1" applyAlignment="1">
      <alignment horizontal="center" vertical="center" wrapText="1"/>
      <protection/>
    </xf>
    <xf numFmtId="0" fontId="3" fillId="0" borderId="10" xfId="35" applyNumberFormat="1" applyFont="1" applyBorder="1" applyAlignment="1">
      <alignment horizontal="center" vertical="center" wrapText="1"/>
      <protection/>
    </xf>
    <xf numFmtId="10" fontId="4" fillId="0" borderId="10" xfId="35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1" xfId="35" applyFont="1" applyFill="1" applyBorder="1" applyAlignment="1">
      <alignment horizontal="center" vertical="center" wrapText="1"/>
      <protection/>
    </xf>
    <xf numFmtId="0" fontId="0" fillId="0" borderId="9" xfId="35" applyNumberFormat="1" applyFont="1" applyFill="1" applyBorder="1" applyAlignment="1" applyProtection="1">
      <alignment horizontal="right" vertical="center" wrapText="1"/>
      <protection/>
    </xf>
    <xf numFmtId="10" fontId="0" fillId="0" borderId="9" xfId="35" applyNumberFormat="1" applyFont="1" applyFill="1" applyBorder="1" applyAlignment="1" applyProtection="1">
      <alignment horizontal="right" vertical="center" wrapText="1"/>
      <protection/>
    </xf>
    <xf numFmtId="0" fontId="0" fillId="0" borderId="11" xfId="35" applyFont="1" applyFill="1" applyBorder="1" applyAlignment="1">
      <alignment vertical="center" wrapText="1"/>
      <protection/>
    </xf>
    <xf numFmtId="0" fontId="0" fillId="0" borderId="9" xfId="35" applyFont="1" applyFill="1" applyBorder="1" applyAlignment="1">
      <alignment vertical="center" wrapText="1"/>
      <protection/>
    </xf>
    <xf numFmtId="0" fontId="0" fillId="0" borderId="12" xfId="35" applyFont="1" applyBorder="1" applyAlignment="1">
      <alignment horizontal="left" vertical="center" wrapText="1"/>
      <protection/>
    </xf>
    <xf numFmtId="0" fontId="84" fillId="0" borderId="0" xfId="0" applyFont="1" applyFill="1" applyBorder="1" applyAlignment="1">
      <alignment horizontal="left" vertical="top"/>
    </xf>
    <xf numFmtId="0" fontId="85" fillId="0" borderId="0" xfId="0" applyFont="1" applyFill="1" applyBorder="1" applyAlignment="1">
      <alignment horizontal="center" vertical="center"/>
    </xf>
    <xf numFmtId="0" fontId="86" fillId="0" borderId="0" xfId="0" applyFont="1" applyFill="1" applyBorder="1" applyAlignment="1">
      <alignment horizontal="left" vertical="top"/>
    </xf>
    <xf numFmtId="0" fontId="87" fillId="0" borderId="0" xfId="0" applyFont="1" applyFill="1" applyBorder="1" applyAlignment="1">
      <alignment horizontal="left" vertical="top"/>
    </xf>
    <xf numFmtId="176" fontId="84" fillId="0" borderId="0" xfId="0" applyNumberFormat="1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176" fontId="9" fillId="0" borderId="0" xfId="0" applyNumberFormat="1" applyFont="1" applyFill="1" applyBorder="1" applyAlignment="1">
      <alignment horizontal="center" vertical="top" wrapText="1"/>
    </xf>
    <xf numFmtId="0" fontId="84" fillId="0" borderId="13" xfId="0" applyFont="1" applyFill="1" applyBorder="1" applyAlignment="1">
      <alignment horizontal="left" wrapText="1"/>
    </xf>
    <xf numFmtId="176" fontId="0" fillId="0" borderId="13" xfId="0" applyNumberFormat="1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176" fontId="88" fillId="0" borderId="9" xfId="0" applyNumberFormat="1" applyFont="1" applyFill="1" applyBorder="1" applyAlignment="1">
      <alignment horizontal="center" vertical="center" shrinkToFit="1"/>
    </xf>
    <xf numFmtId="177" fontId="89" fillId="0" borderId="9" xfId="67" applyNumberFormat="1" applyFont="1" applyFill="1" applyBorder="1" applyAlignment="1">
      <alignment horizontal="left" vertical="center" wrapText="1"/>
      <protection/>
    </xf>
    <xf numFmtId="0" fontId="89" fillId="0" borderId="9" xfId="0" applyNumberFormat="1" applyFont="1" applyFill="1" applyBorder="1" applyAlignment="1">
      <alignment horizontal="center" vertical="center"/>
    </xf>
    <xf numFmtId="0" fontId="88" fillId="0" borderId="9" xfId="0" applyFont="1" applyFill="1" applyBorder="1" applyAlignment="1">
      <alignment horizontal="left" vertical="center"/>
    </xf>
    <xf numFmtId="0" fontId="90" fillId="0" borderId="9" xfId="0" applyNumberFormat="1" applyFont="1" applyFill="1" applyBorder="1" applyAlignment="1">
      <alignment horizontal="center" vertical="center"/>
    </xf>
    <xf numFmtId="0" fontId="91" fillId="0" borderId="9" xfId="0" applyFont="1" applyFill="1" applyBorder="1" applyAlignment="1">
      <alignment horizontal="left" vertical="center"/>
    </xf>
    <xf numFmtId="176" fontId="87" fillId="0" borderId="9" xfId="0" applyNumberFormat="1" applyFont="1" applyFill="1" applyBorder="1" applyAlignment="1">
      <alignment horizontal="center" vertical="center"/>
    </xf>
    <xf numFmtId="0" fontId="87" fillId="0" borderId="9" xfId="0" applyFont="1" applyFill="1" applyBorder="1" applyAlignment="1">
      <alignment horizontal="left" vertical="center"/>
    </xf>
    <xf numFmtId="176" fontId="87" fillId="0" borderId="0" xfId="0" applyNumberFormat="1" applyFont="1" applyFill="1" applyBorder="1" applyAlignment="1">
      <alignment horizontal="center" vertical="top"/>
    </xf>
    <xf numFmtId="0" fontId="12" fillId="0" borderId="0" xfId="77" applyFont="1" applyFill="1">
      <alignment vertical="center"/>
      <protection/>
    </xf>
    <xf numFmtId="0" fontId="0" fillId="0" borderId="0" xfId="77" applyFont="1" applyFill="1" applyAlignment="1">
      <alignment vertical="center"/>
      <protection/>
    </xf>
    <xf numFmtId="0" fontId="13" fillId="0" borderId="0" xfId="77" applyFont="1" applyFill="1">
      <alignment vertical="center"/>
      <protection/>
    </xf>
    <xf numFmtId="0" fontId="3" fillId="0" borderId="0" xfId="77" applyFont="1" applyFill="1">
      <alignment vertical="center"/>
      <protection/>
    </xf>
    <xf numFmtId="0" fontId="4" fillId="0" borderId="0" xfId="77" applyFont="1" applyFill="1" applyAlignment="1">
      <alignment horizontal="center" vertical="center"/>
      <protection/>
    </xf>
    <xf numFmtId="0" fontId="0" fillId="0" borderId="0" xfId="77" applyFont="1" applyFill="1">
      <alignment vertical="center"/>
      <protection/>
    </xf>
    <xf numFmtId="0" fontId="0" fillId="0" borderId="0" xfId="77" applyFill="1">
      <alignment vertical="center"/>
      <protection/>
    </xf>
    <xf numFmtId="49" fontId="0" fillId="0" borderId="0" xfId="77" applyNumberFormat="1" applyFill="1">
      <alignment vertical="center"/>
      <protection/>
    </xf>
    <xf numFmtId="176" fontId="0" fillId="0" borderId="0" xfId="77" applyNumberFormat="1" applyFill="1" applyAlignment="1">
      <alignment horizontal="right" vertical="center"/>
      <protection/>
    </xf>
    <xf numFmtId="0" fontId="9" fillId="0" borderId="0" xfId="77" applyFont="1" applyFill="1" applyAlignment="1">
      <alignment horizontal="center" vertical="center"/>
      <protection/>
    </xf>
    <xf numFmtId="49" fontId="9" fillId="0" borderId="0" xfId="77" applyNumberFormat="1" applyFont="1" applyFill="1" applyAlignment="1">
      <alignment horizontal="center" vertical="center"/>
      <protection/>
    </xf>
    <xf numFmtId="176" fontId="9" fillId="0" borderId="0" xfId="77" applyNumberFormat="1" applyFont="1" applyFill="1" applyAlignment="1">
      <alignment horizontal="right" vertical="center"/>
      <protection/>
    </xf>
    <xf numFmtId="49" fontId="0" fillId="0" borderId="0" xfId="77" applyNumberFormat="1" applyFont="1" applyFill="1" applyAlignment="1">
      <alignment vertical="center"/>
      <protection/>
    </xf>
    <xf numFmtId="176" fontId="4" fillId="0" borderId="0" xfId="76" applyNumberFormat="1" applyFont="1" applyFill="1" applyBorder="1" applyAlignment="1" applyProtection="1">
      <alignment horizontal="right" vertical="center" wrapText="1"/>
      <protection/>
    </xf>
    <xf numFmtId="0" fontId="0" fillId="0" borderId="0" xfId="77" applyFont="1" applyFill="1" applyAlignment="1">
      <alignment horizontal="center" vertical="center"/>
      <protection/>
    </xf>
    <xf numFmtId="49" fontId="0" fillId="0" borderId="0" xfId="76" applyNumberFormat="1" applyFont="1" applyFill="1" applyBorder="1" applyAlignment="1" applyProtection="1">
      <alignment horizontal="right" vertical="center" wrapText="1"/>
      <protection/>
    </xf>
    <xf numFmtId="0" fontId="3" fillId="0" borderId="15" xfId="76" applyFont="1" applyFill="1" applyBorder="1" applyAlignment="1">
      <alignment horizontal="center" vertical="center" wrapText="1"/>
      <protection/>
    </xf>
    <xf numFmtId="0" fontId="3" fillId="0" borderId="16" xfId="76" applyFont="1" applyFill="1" applyBorder="1" applyAlignment="1">
      <alignment horizontal="center" vertical="center" wrapText="1"/>
      <protection/>
    </xf>
    <xf numFmtId="176" fontId="3" fillId="0" borderId="9" xfId="73" applyNumberFormat="1" applyFont="1" applyBorder="1" applyAlignment="1">
      <alignment horizontal="center" vertical="center" wrapText="1"/>
      <protection/>
    </xf>
    <xf numFmtId="0" fontId="13" fillId="0" borderId="0" xfId="77" applyFont="1" applyFill="1">
      <alignment vertical="center"/>
      <protection/>
    </xf>
    <xf numFmtId="3" fontId="3" fillId="0" borderId="17" xfId="0" applyNumberFormat="1" applyFont="1" applyFill="1" applyBorder="1" applyAlignment="1" applyProtection="1">
      <alignment horizontal="center" vertical="center"/>
      <protection locked="0"/>
    </xf>
    <xf numFmtId="3" fontId="3" fillId="0" borderId="18" xfId="0" applyNumberFormat="1" applyFont="1" applyFill="1" applyBorder="1" applyAlignment="1" applyProtection="1">
      <alignment horizontal="center" vertical="center"/>
      <protection locked="0"/>
    </xf>
    <xf numFmtId="176" fontId="3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0" xfId="77" applyFont="1" applyFill="1">
      <alignment vertical="center"/>
      <protection/>
    </xf>
    <xf numFmtId="3" fontId="4" fillId="0" borderId="9" xfId="0" applyNumberFormat="1" applyFont="1" applyFill="1" applyBorder="1" applyAlignment="1" applyProtection="1">
      <alignment horizontal="center" vertical="center"/>
      <protection locked="0"/>
    </xf>
    <xf numFmtId="49" fontId="4" fillId="0" borderId="9" xfId="0" applyNumberFormat="1" applyFont="1" applyFill="1" applyBorder="1" applyAlignment="1" applyProtection="1">
      <alignment horizontal="center" vertical="center"/>
      <protection locked="0"/>
    </xf>
    <xf numFmtId="176" fontId="4" fillId="0" borderId="9" xfId="0" applyNumberFormat="1" applyFont="1" applyFill="1" applyBorder="1" applyAlignment="1" applyProtection="1">
      <alignment horizontal="right" vertical="center"/>
      <protection locked="0"/>
    </xf>
    <xf numFmtId="0" fontId="4" fillId="0" borderId="0" xfId="77" applyFont="1" applyFill="1" applyAlignment="1">
      <alignment horizontal="center" vertical="center"/>
      <protection/>
    </xf>
    <xf numFmtId="0" fontId="92" fillId="0" borderId="9" xfId="0" applyFont="1" applyFill="1" applyBorder="1" applyAlignment="1">
      <alignment horizontal="left" vertical="center" wrapText="1"/>
    </xf>
    <xf numFmtId="49" fontId="0" fillId="0" borderId="9" xfId="0" applyNumberFormat="1" applyFont="1" applyFill="1" applyBorder="1" applyAlignment="1" applyProtection="1">
      <alignment vertical="center"/>
      <protection locked="0"/>
    </xf>
    <xf numFmtId="176" fontId="92" fillId="0" borderId="9" xfId="0" applyNumberFormat="1" applyFont="1" applyFill="1" applyBorder="1" applyAlignment="1">
      <alignment horizontal="right" vertical="center"/>
    </xf>
    <xf numFmtId="0" fontId="0" fillId="0" borderId="0" xfId="77" applyFont="1" applyFill="1">
      <alignment vertical="center"/>
      <protection/>
    </xf>
    <xf numFmtId="0" fontId="0" fillId="0" borderId="9" xfId="0" applyFont="1" applyFill="1" applyBorder="1" applyAlignment="1">
      <alignment horizontal="left" vertical="center" wrapText="1"/>
    </xf>
    <xf numFmtId="176" fontId="0" fillId="0" borderId="9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 applyProtection="1">
      <alignment vertical="center"/>
      <protection locked="0"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" fillId="0" borderId="0" xfId="77" applyFont="1" applyFill="1">
      <alignment vertical="center"/>
      <protection/>
    </xf>
    <xf numFmtId="0" fontId="0" fillId="0" borderId="0" xfId="77" applyNumberFormat="1" applyFill="1">
      <alignment vertical="center"/>
      <protection/>
    </xf>
    <xf numFmtId="0" fontId="2" fillId="0" borderId="0" xfId="77" applyFont="1" applyFill="1" applyAlignment="1">
      <alignment horizontal="center" vertical="center"/>
      <protection/>
    </xf>
    <xf numFmtId="0" fontId="2" fillId="0" borderId="0" xfId="77" applyNumberFormat="1" applyFont="1" applyFill="1" applyAlignment="1">
      <alignment horizontal="center" vertical="center"/>
      <protection/>
    </xf>
    <xf numFmtId="0" fontId="4" fillId="0" borderId="0" xfId="76" applyNumberFormat="1" applyFont="1" applyFill="1" applyBorder="1" applyAlignment="1" applyProtection="1">
      <alignment horizontal="right" vertical="center" wrapText="1"/>
      <protection/>
    </xf>
    <xf numFmtId="0" fontId="4" fillId="0" borderId="19" xfId="76" applyFont="1" applyFill="1" applyBorder="1" applyAlignment="1">
      <alignment horizontal="center" vertical="center" wrapText="1"/>
      <protection/>
    </xf>
    <xf numFmtId="0" fontId="4" fillId="0" borderId="9" xfId="73" applyNumberFormat="1" applyFont="1" applyBorder="1" applyAlignment="1">
      <alignment horizontal="center" vertical="center" wrapText="1"/>
      <protection/>
    </xf>
    <xf numFmtId="3" fontId="14" fillId="0" borderId="9" xfId="0" applyNumberFormat="1" applyFont="1" applyFill="1" applyBorder="1" applyAlignment="1" applyProtection="1">
      <alignment vertical="center"/>
      <protection locked="0"/>
    </xf>
    <xf numFmtId="0" fontId="14" fillId="0" borderId="9" xfId="0" applyNumberFormat="1" applyFont="1" applyFill="1" applyBorder="1" applyAlignment="1" applyProtection="1">
      <alignment horizontal="right" vertical="center"/>
      <protection locked="0"/>
    </xf>
    <xf numFmtId="3" fontId="15" fillId="0" borderId="9" xfId="0" applyNumberFormat="1" applyFont="1" applyFill="1" applyBorder="1" applyAlignment="1" applyProtection="1">
      <alignment vertical="center"/>
      <protection locked="0"/>
    </xf>
    <xf numFmtId="0" fontId="15" fillId="0" borderId="9" xfId="0" applyFont="1" applyFill="1" applyBorder="1" applyAlignment="1" applyProtection="1">
      <alignment horizontal="right" vertical="center"/>
      <protection locked="0"/>
    </xf>
    <xf numFmtId="1" fontId="15" fillId="0" borderId="9" xfId="0" applyNumberFormat="1" applyFont="1" applyFill="1" applyBorder="1" applyAlignment="1" applyProtection="1">
      <alignment horizontal="right" vertical="center"/>
      <protection locked="0"/>
    </xf>
    <xf numFmtId="0" fontId="15" fillId="0" borderId="9" xfId="0" applyFont="1" applyFill="1" applyBorder="1" applyAlignment="1" applyProtection="1">
      <alignment vertical="center"/>
      <protection locked="0"/>
    </xf>
    <xf numFmtId="0" fontId="0" fillId="0" borderId="0" xfId="77" applyFont="1" applyFill="1">
      <alignment vertical="center"/>
      <protection/>
    </xf>
    <xf numFmtId="0" fontId="4" fillId="0" borderId="9" xfId="73" applyFont="1" applyFill="1" applyBorder="1" applyAlignment="1">
      <alignment horizontal="center" vertical="center" wrapText="1"/>
      <protection/>
    </xf>
    <xf numFmtId="1" fontId="14" fillId="0" borderId="9" xfId="0" applyNumberFormat="1" applyFont="1" applyFill="1" applyBorder="1" applyAlignment="1" applyProtection="1">
      <alignment vertical="center"/>
      <protection locked="0"/>
    </xf>
    <xf numFmtId="176" fontId="14" fillId="0" borderId="9" xfId="0" applyNumberFormat="1" applyFont="1" applyFill="1" applyBorder="1" applyAlignment="1" applyProtection="1">
      <alignment horizontal="right" vertical="center"/>
      <protection locked="0"/>
    </xf>
    <xf numFmtId="1" fontId="15" fillId="0" borderId="9" xfId="0" applyNumberFormat="1" applyFont="1" applyFill="1" applyBorder="1" applyAlignment="1" applyProtection="1">
      <alignment vertical="center"/>
      <protection locked="0"/>
    </xf>
    <xf numFmtId="0" fontId="15" fillId="0" borderId="9" xfId="0" applyNumberFormat="1" applyFont="1" applyFill="1" applyBorder="1" applyAlignment="1" applyProtection="1">
      <alignment vertical="center"/>
      <protection locked="0"/>
    </xf>
    <xf numFmtId="176" fontId="15" fillId="0" borderId="9" xfId="0" applyNumberFormat="1" applyFont="1" applyFill="1" applyBorder="1" applyAlignment="1" applyProtection="1">
      <alignment horizontal="right" vertical="center"/>
      <protection/>
    </xf>
    <xf numFmtId="0" fontId="15" fillId="0" borderId="9" xfId="0" applyFont="1" applyFill="1" applyBorder="1" applyAlignment="1" applyProtection="1">
      <alignment vertical="center" wrapText="1"/>
      <protection locked="0"/>
    </xf>
    <xf numFmtId="0" fontId="4" fillId="0" borderId="9" xfId="73" applyFont="1" applyBorder="1" applyAlignment="1">
      <alignment horizontal="center" vertical="center" wrapText="1"/>
      <protection/>
    </xf>
    <xf numFmtId="1" fontId="93" fillId="0" borderId="9" xfId="0" applyNumberFormat="1" applyFont="1" applyFill="1" applyBorder="1" applyAlignment="1" applyProtection="1">
      <alignment horizontal="left" vertical="center"/>
      <protection locked="0"/>
    </xf>
    <xf numFmtId="176" fontId="93" fillId="33" borderId="9" xfId="0" applyNumberFormat="1" applyFont="1" applyFill="1" applyBorder="1" applyAlignment="1" applyProtection="1">
      <alignment horizontal="right" vertical="center"/>
      <protection locked="0"/>
    </xf>
    <xf numFmtId="1" fontId="94" fillId="0" borderId="9" xfId="0" applyNumberFormat="1" applyFont="1" applyFill="1" applyBorder="1" applyAlignment="1" applyProtection="1">
      <alignment vertical="center"/>
      <protection locked="0"/>
    </xf>
    <xf numFmtId="176" fontId="15" fillId="0" borderId="9" xfId="0" applyNumberFormat="1" applyFont="1" applyFill="1" applyBorder="1" applyAlignment="1" applyProtection="1">
      <alignment vertical="center"/>
      <protection/>
    </xf>
    <xf numFmtId="0" fontId="92" fillId="0" borderId="9" xfId="0" applyFont="1" applyFill="1" applyBorder="1" applyAlignment="1">
      <alignment/>
    </xf>
    <xf numFmtId="0" fontId="18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 applyProtection="1">
      <alignment horizontal="center" vertical="center"/>
      <protection/>
    </xf>
    <xf numFmtId="3" fontId="18" fillId="0" borderId="0" xfId="0" applyNumberFormat="1" applyFont="1" applyFill="1" applyAlignment="1" applyProtection="1">
      <alignment horizontal="center" vertical="center"/>
      <protection/>
    </xf>
    <xf numFmtId="3" fontId="4" fillId="0" borderId="0" xfId="0" applyNumberFormat="1" applyFont="1" applyFill="1" applyAlignment="1" applyProtection="1">
      <alignment horizontal="right" vertical="center"/>
      <protection/>
    </xf>
    <xf numFmtId="176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 vertical="center"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vertical="center" wrapText="1"/>
    </xf>
    <xf numFmtId="176" fontId="0" fillId="0" borderId="9" xfId="0" applyNumberFormat="1" applyFont="1" applyFill="1" applyBorder="1" applyAlignment="1">
      <alignment horizontal="left" vertical="center" wrapText="1"/>
    </xf>
    <xf numFmtId="41" fontId="0" fillId="0" borderId="9" xfId="0" applyNumberFormat="1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/>
    </xf>
    <xf numFmtId="178" fontId="0" fillId="0" borderId="9" xfId="87" applyNumberFormat="1" applyFont="1" applyFill="1" applyBorder="1" applyAlignment="1">
      <alignment horizontal="right" vertical="center" wrapText="1"/>
      <protection/>
    </xf>
    <xf numFmtId="0" fontId="0" fillId="0" borderId="9" xfId="0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18" fillId="0" borderId="0" xfId="78" applyFont="1" applyFill="1" applyAlignment="1">
      <alignment vertical="center"/>
      <protection/>
    </xf>
    <xf numFmtId="0" fontId="0" fillId="0" borderId="0" xfId="78" applyFont="1" applyFill="1" applyAlignment="1">
      <alignment vertical="center"/>
      <protection/>
    </xf>
    <xf numFmtId="178" fontId="0" fillId="0" borderId="0" xfId="78" applyNumberFormat="1" applyFont="1" applyFill="1" applyAlignment="1">
      <alignment horizontal="right" vertical="center"/>
      <protection/>
    </xf>
    <xf numFmtId="0" fontId="19" fillId="0" borderId="0" xfId="78" applyFont="1" applyFill="1" applyAlignment="1">
      <alignment horizontal="center" vertical="center"/>
      <protection/>
    </xf>
    <xf numFmtId="0" fontId="0" fillId="0" borderId="9" xfId="0" applyFont="1" applyFill="1" applyBorder="1" applyAlignment="1">
      <alignment horizontal="center" vertical="center" wrapText="1"/>
    </xf>
    <xf numFmtId="0" fontId="20" fillId="0" borderId="0" xfId="78" applyFont="1" applyFill="1" applyAlignment="1">
      <alignment vertical="center"/>
      <protection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9" fillId="0" borderId="0" xfId="78" applyFont="1" applyFill="1" applyAlignment="1">
      <alignment horizontal="center" vertical="center"/>
      <protection/>
    </xf>
    <xf numFmtId="176" fontId="9" fillId="0" borderId="0" xfId="78" applyNumberFormat="1" applyFont="1" applyFill="1" applyAlignment="1">
      <alignment horizontal="center" vertical="center"/>
      <protection/>
    </xf>
    <xf numFmtId="0" fontId="21" fillId="0" borderId="0" xfId="0" applyFont="1" applyFill="1" applyAlignment="1">
      <alignment horizontal="right" vertical="center"/>
    </xf>
    <xf numFmtId="0" fontId="0" fillId="0" borderId="0" xfId="73" applyFill="1" applyBorder="1" applyAlignment="1">
      <alignment/>
      <protection/>
    </xf>
    <xf numFmtId="0" fontId="0" fillId="0" borderId="0" xfId="55" applyFill="1" applyAlignment="1">
      <alignment vertical="center"/>
      <protection/>
    </xf>
    <xf numFmtId="0" fontId="0" fillId="0" borderId="0" xfId="55" applyFill="1" applyAlignment="1">
      <alignment vertical="center" wrapText="1"/>
      <protection/>
    </xf>
    <xf numFmtId="0" fontId="9" fillId="0" borderId="0" xfId="73" applyFont="1" applyFill="1" applyBorder="1" applyAlignment="1">
      <alignment horizontal="center" vertical="center"/>
      <protection/>
    </xf>
    <xf numFmtId="0" fontId="15" fillId="0" borderId="0" xfId="55" applyFont="1" applyFill="1" applyAlignment="1">
      <alignment horizontal="right" vertical="center"/>
      <protection/>
    </xf>
    <xf numFmtId="0" fontId="4" fillId="0" borderId="19" xfId="55" applyFont="1" applyFill="1" applyBorder="1" applyAlignment="1">
      <alignment horizontal="center" vertical="center" wrapText="1"/>
      <protection/>
    </xf>
    <xf numFmtId="0" fontId="4" fillId="0" borderId="9" xfId="73" applyFont="1" applyFill="1" applyBorder="1" applyAlignment="1">
      <alignment horizontal="center" vertical="center" wrapText="1"/>
      <protection/>
    </xf>
    <xf numFmtId="0" fontId="0" fillId="0" borderId="9" xfId="55" applyFont="1" applyFill="1" applyBorder="1" applyAlignment="1">
      <alignment horizontal="center" vertical="center" wrapText="1"/>
      <protection/>
    </xf>
    <xf numFmtId="0" fontId="0" fillId="0" borderId="9" xfId="73" applyFont="1" applyFill="1" applyBorder="1" applyAlignment="1">
      <alignment horizontal="center" vertical="center" wrapText="1"/>
      <protection/>
    </xf>
    <xf numFmtId="0" fontId="0" fillId="0" borderId="9" xfId="76" applyFont="1" applyBorder="1" applyAlignment="1">
      <alignment horizontal="left" vertical="center"/>
      <protection/>
    </xf>
    <xf numFmtId="179" fontId="0" fillId="0" borderId="9" xfId="75" applyNumberFormat="1" applyFont="1" applyFill="1" applyBorder="1" applyAlignment="1" applyProtection="1">
      <alignment horizontal="center" vertical="center"/>
      <protection/>
    </xf>
    <xf numFmtId="0" fontId="0" fillId="0" borderId="9" xfId="76" applyFont="1" applyBorder="1" applyAlignment="1">
      <alignment horizontal="left" vertical="center"/>
      <protection/>
    </xf>
    <xf numFmtId="179" fontId="0" fillId="0" borderId="9" xfId="75" applyNumberFormat="1" applyFont="1" applyFill="1" applyBorder="1" applyAlignment="1" applyProtection="1">
      <alignment horizontal="center" vertical="center"/>
      <protection/>
    </xf>
    <xf numFmtId="0" fontId="0" fillId="0" borderId="9" xfId="77" applyFill="1" applyBorder="1" applyAlignment="1">
      <alignment horizontal="center" vertical="center"/>
      <protection/>
    </xf>
    <xf numFmtId="3" fontId="92" fillId="0" borderId="0" xfId="16" applyNumberFormat="1" applyFont="1" applyFill="1" applyAlignment="1" applyProtection="1">
      <alignment horizontal="right" vertical="center"/>
      <protection/>
    </xf>
    <xf numFmtId="3" fontId="95" fillId="0" borderId="0" xfId="16" applyNumberFormat="1" applyFont="1" applyFill="1" applyAlignment="1" applyProtection="1">
      <alignment horizontal="right" vertical="center"/>
      <protection/>
    </xf>
    <xf numFmtId="0" fontId="92" fillId="0" borderId="0" xfId="16" applyFont="1" applyAlignment="1">
      <alignment/>
      <protection/>
    </xf>
    <xf numFmtId="3" fontId="96" fillId="0" borderId="0" xfId="16" applyNumberFormat="1" applyFont="1" applyFill="1" applyAlignment="1" applyProtection="1">
      <alignment horizontal="center" vertical="center"/>
      <protection/>
    </xf>
    <xf numFmtId="3" fontId="92" fillId="0" borderId="20" xfId="16" applyNumberFormat="1" applyFont="1" applyFill="1" applyBorder="1" applyAlignment="1" applyProtection="1">
      <alignment vertical="center"/>
      <protection/>
    </xf>
    <xf numFmtId="3" fontId="92" fillId="0" borderId="20" xfId="16" applyNumberFormat="1" applyFont="1" applyFill="1" applyBorder="1" applyAlignment="1" applyProtection="1">
      <alignment horizontal="right" vertical="center"/>
      <protection/>
    </xf>
    <xf numFmtId="3" fontId="94" fillId="0" borderId="9" xfId="16" applyNumberFormat="1" applyFont="1" applyFill="1" applyBorder="1" applyAlignment="1" applyProtection="1">
      <alignment horizontal="center" vertical="center"/>
      <protection/>
    </xf>
    <xf numFmtId="3" fontId="94" fillId="0" borderId="21" xfId="16" applyNumberFormat="1" applyFont="1" applyFill="1" applyBorder="1" applyAlignment="1" applyProtection="1">
      <alignment horizontal="left" vertical="center"/>
      <protection/>
    </xf>
    <xf numFmtId="180" fontId="94" fillId="0" borderId="9" xfId="74" applyNumberFormat="1" applyFont="1" applyFill="1" applyBorder="1" applyAlignment="1">
      <alignment vertical="center"/>
    </xf>
    <xf numFmtId="0" fontId="22" fillId="0" borderId="22" xfId="0" applyFont="1" applyFill="1" applyBorder="1" applyAlignment="1">
      <alignment vertical="center" wrapText="1"/>
    </xf>
    <xf numFmtId="0" fontId="22" fillId="0" borderId="9" xfId="0" applyFont="1" applyFill="1" applyBorder="1" applyAlignment="1">
      <alignment vertical="center" wrapText="1"/>
    </xf>
    <xf numFmtId="3" fontId="94" fillId="0" borderId="9" xfId="16" applyNumberFormat="1" applyFont="1" applyFill="1" applyBorder="1" applyAlignment="1" applyProtection="1">
      <alignment horizontal="left" vertical="center"/>
      <protection/>
    </xf>
    <xf numFmtId="3" fontId="93" fillId="0" borderId="9" xfId="16" applyNumberFormat="1" applyFont="1" applyFill="1" applyBorder="1" applyAlignment="1" applyProtection="1">
      <alignment horizontal="center" vertical="center"/>
      <protection/>
    </xf>
    <xf numFmtId="0" fontId="92" fillId="0" borderId="0" xfId="16" applyFont="1" applyFill="1" applyAlignment="1">
      <alignment/>
      <protection/>
    </xf>
    <xf numFmtId="3" fontId="92" fillId="0" borderId="20" xfId="16" applyNumberFormat="1" applyFont="1" applyFill="1" applyBorder="1" applyAlignment="1" applyProtection="1">
      <alignment horizontal="right" vertical="center"/>
      <protection/>
    </xf>
    <xf numFmtId="180" fontId="94" fillId="0" borderId="17" xfId="74" applyNumberFormat="1" applyFont="1" applyFill="1" applyBorder="1" applyAlignment="1">
      <alignment vertical="center"/>
    </xf>
    <xf numFmtId="0" fontId="22" fillId="0" borderId="9" xfId="0" applyFont="1" applyFill="1" applyBorder="1" applyAlignment="1">
      <alignment vertical="center"/>
    </xf>
    <xf numFmtId="181" fontId="94" fillId="0" borderId="9" xfId="74" applyNumberFormat="1" applyFont="1" applyBorder="1" applyAlignment="1">
      <alignment vertical="center"/>
    </xf>
    <xf numFmtId="49" fontId="93" fillId="0" borderId="9" xfId="16" applyNumberFormat="1" applyFont="1" applyFill="1" applyBorder="1" applyAlignment="1" applyProtection="1">
      <alignment horizontal="center" vertical="center"/>
      <protection/>
    </xf>
    <xf numFmtId="0" fontId="24" fillId="0" borderId="0" xfId="84" applyFont="1" applyFill="1" applyAlignment="1">
      <alignment vertical="center"/>
      <protection/>
    </xf>
    <xf numFmtId="0" fontId="22" fillId="0" borderId="0" xfId="0" applyFont="1" applyFill="1" applyAlignment="1">
      <alignment horizontal="center" vertical="center"/>
    </xf>
    <xf numFmtId="0" fontId="0" fillId="0" borderId="0" xfId="84" applyFill="1" applyAlignment="1">
      <alignment vertical="center"/>
      <protection/>
    </xf>
    <xf numFmtId="0" fontId="20" fillId="0" borderId="0" xfId="76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left" vertical="center" indent="1"/>
    </xf>
    <xf numFmtId="0" fontId="22" fillId="0" borderId="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vertical="center"/>
    </xf>
    <xf numFmtId="0" fontId="87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top" wrapText="1"/>
    </xf>
    <xf numFmtId="0" fontId="26" fillId="0" borderId="13" xfId="0" applyFont="1" applyFill="1" applyBorder="1" applyAlignment="1">
      <alignment horizontal="right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91" fillId="0" borderId="9" xfId="0" applyFont="1" applyFill="1" applyBorder="1" applyAlignment="1">
      <alignment horizontal="center" vertical="center" wrapText="1"/>
    </xf>
    <xf numFmtId="0" fontId="87" fillId="0" borderId="9" xfId="0" applyFont="1" applyFill="1" applyBorder="1" applyAlignment="1">
      <alignment horizontal="center" vertical="center" wrapText="1"/>
    </xf>
    <xf numFmtId="0" fontId="92" fillId="0" borderId="0" xfId="0" applyFont="1" applyFill="1" applyAlignment="1">
      <alignment vertical="center"/>
    </xf>
    <xf numFmtId="0" fontId="97" fillId="0" borderId="0" xfId="0" applyNumberFormat="1" applyFont="1" applyFill="1" applyAlignment="1">
      <alignment horizontal="center" vertical="center" wrapText="1"/>
    </xf>
    <xf numFmtId="0" fontId="97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94" fillId="0" borderId="9" xfId="0" applyFont="1" applyFill="1" applyBorder="1" applyAlignment="1">
      <alignment horizontal="center" vertical="center"/>
    </xf>
    <xf numFmtId="0" fontId="94" fillId="0" borderId="9" xfId="0" applyFont="1" applyFill="1" applyBorder="1" applyAlignment="1">
      <alignment vertical="center"/>
    </xf>
    <xf numFmtId="49" fontId="94" fillId="0" borderId="9" xfId="0" applyNumberFormat="1" applyFont="1" applyFill="1" applyBorder="1" applyAlignment="1">
      <alignment horizontal="center" vertical="center"/>
    </xf>
    <xf numFmtId="49" fontId="94" fillId="0" borderId="9" xfId="0" applyNumberFormat="1" applyFont="1" applyFill="1" applyBorder="1" applyAlignment="1">
      <alignment horizontal="center" vertical="center"/>
    </xf>
    <xf numFmtId="0" fontId="92" fillId="0" borderId="9" xfId="0" applyFont="1" applyFill="1" applyBorder="1" applyAlignment="1">
      <alignment vertical="center"/>
    </xf>
    <xf numFmtId="49" fontId="92" fillId="0" borderId="9" xfId="0" applyNumberFormat="1" applyFont="1" applyFill="1" applyBorder="1" applyAlignment="1">
      <alignment horizontal="center" vertical="center"/>
    </xf>
    <xf numFmtId="0" fontId="0" fillId="0" borderId="0" xfId="55" applyFill="1">
      <alignment vertical="center"/>
      <protection/>
    </xf>
    <xf numFmtId="0" fontId="4" fillId="0" borderId="0" xfId="55" applyFont="1" applyFill="1">
      <alignment vertical="center"/>
      <protection/>
    </xf>
    <xf numFmtId="0" fontId="0" fillId="0" borderId="0" xfId="55" applyFont="1" applyFill="1">
      <alignment vertical="center"/>
      <protection/>
    </xf>
    <xf numFmtId="0" fontId="2" fillId="0" borderId="0" xfId="73" applyFont="1" applyFill="1" applyAlignment="1">
      <alignment horizontal="center" vertical="center"/>
      <protection/>
    </xf>
    <xf numFmtId="0" fontId="4" fillId="0" borderId="9" xfId="55" applyFont="1" applyFill="1" applyBorder="1" applyAlignment="1">
      <alignment horizontal="center" vertical="center"/>
      <protection/>
    </xf>
    <xf numFmtId="0" fontId="4" fillId="0" borderId="9" xfId="55" applyNumberFormat="1" applyFont="1" applyFill="1" applyBorder="1" applyAlignment="1">
      <alignment horizontal="center" vertical="center"/>
      <protection/>
    </xf>
    <xf numFmtId="179" fontId="0" fillId="0" borderId="0" xfId="55" applyNumberFormat="1" applyFont="1" applyFill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right" vertical="center"/>
    </xf>
    <xf numFmtId="0" fontId="9" fillId="0" borderId="0" xfId="73" applyFont="1" applyFill="1" applyAlignment="1">
      <alignment horizontal="center" vertical="center"/>
      <protection/>
    </xf>
    <xf numFmtId="0" fontId="9" fillId="0" borderId="0" xfId="73" applyFont="1" applyFill="1" applyAlignment="1">
      <alignment horizontal="right" vertical="center"/>
      <protection/>
    </xf>
    <xf numFmtId="0" fontId="0" fillId="0" borderId="0" xfId="55" applyFont="1" applyFill="1" applyAlignment="1">
      <alignment horizontal="right" vertical="center"/>
      <protection/>
    </xf>
    <xf numFmtId="0" fontId="4" fillId="0" borderId="10" xfId="73" applyFont="1" applyFill="1" applyBorder="1" applyAlignment="1">
      <alignment horizontal="center" vertical="center" wrapText="1"/>
      <protection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right" vertical="center"/>
    </xf>
    <xf numFmtId="3" fontId="15" fillId="34" borderId="9" xfId="0" applyNumberFormat="1" applyFont="1" applyFill="1" applyBorder="1" applyAlignment="1" applyProtection="1">
      <alignment vertical="center"/>
      <protection/>
    </xf>
    <xf numFmtId="0" fontId="15" fillId="0" borderId="9" xfId="0" applyFont="1" applyFill="1" applyBorder="1" applyAlignment="1">
      <alignment horizontal="right" vertical="center"/>
    </xf>
    <xf numFmtId="3" fontId="15" fillId="34" borderId="9" xfId="0" applyNumberFormat="1" applyFont="1" applyFill="1" applyBorder="1" applyAlignment="1" applyProtection="1">
      <alignment horizontal="left" vertical="center"/>
      <protection/>
    </xf>
    <xf numFmtId="3" fontId="15" fillId="0" borderId="9" xfId="0" applyNumberFormat="1" applyFont="1" applyFill="1" applyBorder="1" applyAlignment="1" applyProtection="1">
      <alignment horizontal="left" vertical="center"/>
      <protection/>
    </xf>
    <xf numFmtId="0" fontId="15" fillId="0" borderId="9" xfId="0" applyFont="1" applyFill="1" applyBorder="1" applyAlignment="1">
      <alignment horizontal="left" vertical="center"/>
    </xf>
    <xf numFmtId="0" fontId="0" fillId="0" borderId="9" xfId="0" applyFont="1" applyFill="1" applyBorder="1" applyAlignment="1">
      <alignment/>
    </xf>
    <xf numFmtId="0" fontId="15" fillId="0" borderId="9" xfId="0" applyFont="1" applyFill="1" applyBorder="1" applyAlignment="1">
      <alignment horizontal="right"/>
    </xf>
    <xf numFmtId="0" fontId="15" fillId="0" borderId="9" xfId="0" applyNumberFormat="1" applyFont="1" applyFill="1" applyBorder="1" applyAlignment="1">
      <alignment horizontal="right" vertical="center"/>
    </xf>
    <xf numFmtId="0" fontId="20" fillId="0" borderId="0" xfId="75" applyFont="1" applyFill="1" applyAlignment="1">
      <alignment vertical="center"/>
      <protection/>
    </xf>
    <xf numFmtId="0" fontId="22" fillId="0" borderId="0" xfId="75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0" fontId="9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9" fillId="0" borderId="0" xfId="75" applyFont="1" applyFill="1" applyAlignment="1">
      <alignment horizontal="center" vertical="center"/>
      <protection/>
    </xf>
    <xf numFmtId="0" fontId="22" fillId="0" borderId="0" xfId="75" applyFont="1" applyFill="1" applyAlignment="1">
      <alignment horizontal="center" vertical="center"/>
      <protection/>
    </xf>
    <xf numFmtId="0" fontId="22" fillId="0" borderId="0" xfId="75" applyFont="1" applyFill="1" applyAlignment="1">
      <alignment horizontal="right" vertical="center"/>
      <protection/>
    </xf>
    <xf numFmtId="3" fontId="15" fillId="0" borderId="9" xfId="0" applyNumberFormat="1" applyFont="1" applyFill="1" applyBorder="1" applyAlignment="1" applyProtection="1">
      <alignment vertical="center"/>
      <protection/>
    </xf>
    <xf numFmtId="0" fontId="15" fillId="0" borderId="22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100" fillId="0" borderId="9" xfId="79" applyFont="1" applyFill="1" applyBorder="1" applyAlignment="1">
      <alignment vertical="center" wrapText="1"/>
      <protection/>
    </xf>
    <xf numFmtId="0" fontId="15" fillId="0" borderId="9" xfId="0" applyFont="1" applyFill="1" applyBorder="1" applyAlignment="1">
      <alignment horizontal="distributed" vertical="center"/>
    </xf>
    <xf numFmtId="0" fontId="29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NumberFormat="1" applyFont="1" applyFill="1" applyAlignment="1">
      <alignment vertical="center"/>
    </xf>
    <xf numFmtId="0" fontId="30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NumberFormat="1" applyFont="1" applyFill="1" applyBorder="1" applyAlignment="1" applyProtection="1">
      <alignment vertical="center"/>
      <protection/>
    </xf>
    <xf numFmtId="0" fontId="0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Font="1" applyFill="1" applyAlignment="1">
      <alignment vertical="center"/>
    </xf>
    <xf numFmtId="0" fontId="22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31" fillId="0" borderId="0" xfId="0" applyFont="1" applyFill="1" applyAlignment="1">
      <alignment horizontal="center"/>
    </xf>
    <xf numFmtId="0" fontId="31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center"/>
    </xf>
    <xf numFmtId="0" fontId="32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>
      <alignment horizontal="right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 vertical="center"/>
    </xf>
    <xf numFmtId="0" fontId="15" fillId="0" borderId="18" xfId="0" applyNumberFormat="1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/>
    </xf>
    <xf numFmtId="0" fontId="15" fillId="0" borderId="19" xfId="0" applyNumberFormat="1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/>
    </xf>
    <xf numFmtId="0" fontId="15" fillId="0" borderId="21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/>
    </xf>
    <xf numFmtId="0" fontId="14" fillId="0" borderId="9" xfId="0" applyNumberFormat="1" applyFont="1" applyFill="1" applyBorder="1" applyAlignment="1">
      <alignment vertical="center"/>
    </xf>
    <xf numFmtId="9" fontId="15" fillId="0" borderId="9" xfId="0" applyNumberFormat="1" applyFont="1" applyFill="1" applyBorder="1" applyAlignment="1">
      <alignment vertical="center"/>
    </xf>
    <xf numFmtId="0" fontId="15" fillId="0" borderId="9" xfId="0" applyFont="1" applyFill="1" applyBorder="1" applyAlignment="1">
      <alignment horizontal="left" vertical="center"/>
    </xf>
    <xf numFmtId="0" fontId="15" fillId="0" borderId="9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9" fontId="0" fillId="0" borderId="0" xfId="0" applyNumberFormat="1" applyFill="1" applyAlignment="1">
      <alignment vertical="center"/>
    </xf>
    <xf numFmtId="9" fontId="31" fillId="0" borderId="0" xfId="0" applyNumberFormat="1" applyFont="1" applyFill="1" applyAlignment="1">
      <alignment horizontal="center"/>
    </xf>
    <xf numFmtId="9" fontId="32" fillId="0" borderId="0" xfId="0" applyNumberFormat="1" applyFont="1" applyFill="1" applyAlignment="1">
      <alignment horizontal="center"/>
    </xf>
    <xf numFmtId="9" fontId="15" fillId="0" borderId="0" xfId="0" applyNumberFormat="1" applyFont="1" applyFill="1" applyAlignment="1">
      <alignment horizontal="right" vertical="center"/>
    </xf>
    <xf numFmtId="0" fontId="15" fillId="0" borderId="17" xfId="0" applyFont="1" applyFill="1" applyBorder="1" applyAlignment="1">
      <alignment horizontal="center" vertical="center"/>
    </xf>
    <xf numFmtId="9" fontId="15" fillId="0" borderId="18" xfId="0" applyNumberFormat="1" applyFont="1" applyFill="1" applyBorder="1" applyAlignment="1">
      <alignment horizontal="center" vertical="center"/>
    </xf>
    <xf numFmtId="9" fontId="15" fillId="0" borderId="19" xfId="0" applyNumberFormat="1" applyFont="1" applyFill="1" applyBorder="1" applyAlignment="1">
      <alignment horizontal="center" vertical="center" wrapText="1"/>
    </xf>
    <xf numFmtId="9" fontId="15" fillId="0" borderId="21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vertical="center"/>
    </xf>
    <xf numFmtId="9" fontId="15" fillId="0" borderId="9" xfId="0" applyNumberFormat="1" applyFont="1" applyFill="1" applyBorder="1" applyAlignment="1">
      <alignment horizontal="right" vertical="center"/>
    </xf>
    <xf numFmtId="0" fontId="15" fillId="0" borderId="9" xfId="0" applyFont="1" applyFill="1" applyBorder="1" applyAlignment="1">
      <alignment horizontal="right" vertical="center"/>
    </xf>
    <xf numFmtId="3" fontId="17" fillId="0" borderId="9" xfId="0" applyNumberFormat="1" applyFont="1" applyFill="1" applyBorder="1" applyAlignment="1" applyProtection="1">
      <alignment vertical="center"/>
      <protection/>
    </xf>
    <xf numFmtId="9" fontId="0" fillId="0" borderId="9" xfId="0" applyNumberFormat="1" applyFill="1" applyBorder="1" applyAlignment="1">
      <alignment vertical="center"/>
    </xf>
    <xf numFmtId="0" fontId="11" fillId="0" borderId="0" xfId="0" applyNumberFormat="1" applyFont="1" applyFill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97" fillId="0" borderId="0" xfId="0" applyFont="1" applyFill="1" applyAlignment="1">
      <alignment horizontal="center" vertical="center"/>
    </xf>
    <xf numFmtId="0" fontId="98" fillId="0" borderId="0" xfId="0" applyFont="1" applyFill="1" applyAlignment="1">
      <alignment horizontal="center" vertical="center"/>
    </xf>
    <xf numFmtId="0" fontId="94" fillId="0" borderId="9" xfId="0" applyFont="1" applyFill="1" applyBorder="1" applyAlignment="1">
      <alignment horizontal="center" vertical="center"/>
    </xf>
    <xf numFmtId="176" fontId="94" fillId="0" borderId="9" xfId="0" applyNumberFormat="1" applyFont="1" applyFill="1" applyBorder="1" applyAlignment="1">
      <alignment horizontal="center" vertical="center"/>
    </xf>
    <xf numFmtId="0" fontId="94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0" xfId="67" applyFont="1" applyFill="1">
      <alignment/>
      <protection/>
    </xf>
    <xf numFmtId="0" fontId="4" fillId="0" borderId="0" xfId="67" applyFont="1" applyFill="1">
      <alignment/>
      <protection/>
    </xf>
    <xf numFmtId="0" fontId="2" fillId="0" borderId="0" xfId="67" applyFont="1" applyFill="1" applyAlignment="1">
      <alignment horizontal="center" vertical="center"/>
      <protection/>
    </xf>
    <xf numFmtId="0" fontId="33" fillId="0" borderId="0" xfId="67" applyFont="1" applyFill="1" applyAlignment="1">
      <alignment horizontal="center" vertical="center"/>
      <protection/>
    </xf>
    <xf numFmtId="0" fontId="0" fillId="0" borderId="20" xfId="67" applyFont="1" applyFill="1" applyBorder="1" applyAlignment="1">
      <alignment horizontal="right" vertical="center"/>
      <protection/>
    </xf>
    <xf numFmtId="0" fontId="4" fillId="0" borderId="9" xfId="67" applyFont="1" applyFill="1" applyBorder="1" applyAlignment="1">
      <alignment horizontal="center" vertical="center"/>
      <protection/>
    </xf>
    <xf numFmtId="0" fontId="4" fillId="0" borderId="19" xfId="67" applyFont="1" applyFill="1" applyBorder="1" applyAlignment="1">
      <alignment horizontal="center" vertical="center" wrapText="1"/>
      <protection/>
    </xf>
    <xf numFmtId="0" fontId="4" fillId="0" borderId="9" xfId="67" applyFont="1" applyFill="1" applyBorder="1">
      <alignment/>
      <protection/>
    </xf>
    <xf numFmtId="179" fontId="4" fillId="0" borderId="9" xfId="56" applyNumberFormat="1" applyFont="1" applyFill="1" applyBorder="1" applyAlignment="1" applyProtection="1">
      <alignment horizontal="right" vertical="center" wrapText="1"/>
      <protection/>
    </xf>
    <xf numFmtId="0" fontId="0" fillId="0" borderId="9" xfId="67" applyFont="1" applyFill="1" applyBorder="1" applyAlignment="1">
      <alignment horizontal="left" vertical="center" indent="1"/>
      <protection/>
    </xf>
    <xf numFmtId="0" fontId="0" fillId="0" borderId="9" xfId="67" applyFont="1" applyFill="1" applyBorder="1">
      <alignment/>
      <protection/>
    </xf>
    <xf numFmtId="0" fontId="4" fillId="0" borderId="9" xfId="59" applyFont="1" applyFill="1" applyBorder="1" applyAlignment="1">
      <alignment horizontal="center" vertical="center"/>
      <protection/>
    </xf>
    <xf numFmtId="178" fontId="4" fillId="0" borderId="9" xfId="59" applyNumberFormat="1" applyFont="1" applyFill="1" applyBorder="1" applyAlignment="1">
      <alignment horizontal="right" vertical="center" wrapText="1"/>
      <protection/>
    </xf>
    <xf numFmtId="178" fontId="0" fillId="0" borderId="24" xfId="67" applyNumberFormat="1" applyFont="1" applyFill="1" applyBorder="1" applyAlignment="1">
      <alignment horizontal="left" vertical="center" wrapText="1"/>
      <protection/>
    </xf>
    <xf numFmtId="178" fontId="0" fillId="0" borderId="0" xfId="67" applyNumberFormat="1" applyFont="1" applyFill="1">
      <alignment/>
      <protection/>
    </xf>
    <xf numFmtId="181" fontId="0" fillId="0" borderId="0" xfId="0" applyNumberFormat="1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176" fontId="15" fillId="0" borderId="0" xfId="0" applyNumberFormat="1" applyFont="1" applyFill="1" applyAlignment="1">
      <alignment horizontal="right" vertical="center"/>
    </xf>
    <xf numFmtId="176" fontId="0" fillId="0" borderId="18" xfId="0" applyNumberFormat="1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vertical="center"/>
    </xf>
    <xf numFmtId="1" fontId="15" fillId="0" borderId="9" xfId="0" applyNumberFormat="1" applyFont="1" applyFill="1" applyBorder="1" applyAlignment="1">
      <alignment horizontal="center" vertical="center"/>
    </xf>
    <xf numFmtId="176" fontId="15" fillId="0" borderId="9" xfId="0" applyNumberFormat="1" applyFont="1" applyFill="1" applyBorder="1" applyAlignment="1" applyProtection="1">
      <alignment horizontal="left" vertical="center"/>
      <protection locked="0"/>
    </xf>
    <xf numFmtId="181" fontId="15" fillId="0" borderId="9" xfId="0" applyNumberFormat="1" applyFont="1" applyFill="1" applyBorder="1" applyAlignment="1" applyProtection="1">
      <alignment horizontal="left" vertical="center"/>
      <protection locked="0"/>
    </xf>
    <xf numFmtId="176" fontId="15" fillId="0" borderId="22" xfId="0" applyNumberFormat="1" applyFont="1" applyFill="1" applyBorder="1" applyAlignment="1" applyProtection="1">
      <alignment horizontal="left" vertical="center"/>
      <protection locked="0"/>
    </xf>
    <xf numFmtId="181" fontId="15" fillId="0" borderId="22" xfId="0" applyNumberFormat="1" applyFont="1" applyFill="1" applyBorder="1" applyAlignment="1" applyProtection="1">
      <alignment horizontal="left" vertical="center"/>
      <protection locked="0"/>
    </xf>
    <xf numFmtId="0" fontId="15" fillId="0" borderId="22" xfId="0" applyFont="1" applyFill="1" applyBorder="1" applyAlignment="1">
      <alignment vertical="center"/>
    </xf>
    <xf numFmtId="0" fontId="14" fillId="0" borderId="9" xfId="0" applyFont="1" applyFill="1" applyBorder="1" applyAlignment="1">
      <alignment horizontal="center" vertical="center"/>
    </xf>
    <xf numFmtId="1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15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4" fillId="0" borderId="9" xfId="0" applyFont="1" applyFill="1" applyBorder="1" applyAlignment="1">
      <alignment horizontal="distributed" vertical="center"/>
    </xf>
    <xf numFmtId="0" fontId="12" fillId="0" borderId="0" xfId="73" applyFont="1" applyFill="1" applyBorder="1" applyAlignment="1">
      <alignment/>
      <protection/>
    </xf>
    <xf numFmtId="0" fontId="0" fillId="0" borderId="0" xfId="55" applyFont="1" applyFill="1" applyBorder="1" applyAlignment="1">
      <alignment vertical="center"/>
      <protection/>
    </xf>
    <xf numFmtId="0" fontId="0" fillId="0" borderId="0" xfId="55" applyFill="1" applyBorder="1" applyAlignment="1">
      <alignment vertical="center" wrapText="1"/>
      <protection/>
    </xf>
    <xf numFmtId="0" fontId="35" fillId="0" borderId="0" xfId="55" applyNumberFormat="1" applyFont="1" applyFill="1" applyBorder="1" applyAlignment="1">
      <alignment vertical="center"/>
      <protection/>
    </xf>
    <xf numFmtId="0" fontId="0" fillId="0" borderId="0" xfId="55" applyFont="1" applyFill="1" applyBorder="1" applyAlignment="1">
      <alignment horizontal="center" vertical="center"/>
      <protection/>
    </xf>
    <xf numFmtId="0" fontId="0" fillId="0" borderId="0" xfId="55" applyFont="1" applyFill="1" applyBorder="1" applyAlignment="1">
      <alignment horizontal="right" vertical="center"/>
      <protection/>
    </xf>
    <xf numFmtId="0" fontId="4" fillId="0" borderId="19" xfId="73" applyFont="1" applyFill="1" applyBorder="1" applyAlignment="1">
      <alignment horizontal="center" vertical="center" wrapText="1"/>
      <protection/>
    </xf>
    <xf numFmtId="0" fontId="0" fillId="0" borderId="9" xfId="55" applyNumberFormat="1" applyFont="1" applyFill="1" applyBorder="1" applyAlignment="1">
      <alignment vertical="center"/>
      <protection/>
    </xf>
    <xf numFmtId="0" fontId="31" fillId="0" borderId="0" xfId="0" applyFont="1" applyFill="1" applyAlignment="1">
      <alignment vertical="center"/>
    </xf>
    <xf numFmtId="0" fontId="31" fillId="0" borderId="0" xfId="0" applyFont="1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" fontId="14" fillId="0" borderId="9" xfId="0" applyNumberFormat="1" applyFont="1" applyFill="1" applyBorder="1" applyAlignment="1" applyProtection="1">
      <alignment horizontal="left" vertical="center"/>
      <protection locked="0"/>
    </xf>
    <xf numFmtId="176" fontId="14" fillId="33" borderId="9" xfId="0" applyNumberFormat="1" applyFont="1" applyFill="1" applyBorder="1" applyAlignment="1" applyProtection="1">
      <alignment horizontal="right" vertical="center"/>
      <protection locked="0"/>
    </xf>
    <xf numFmtId="176" fontId="14" fillId="0" borderId="9" xfId="0" applyNumberFormat="1" applyFont="1" applyFill="1" applyBorder="1" applyAlignment="1" applyProtection="1">
      <alignment horizontal="left" vertical="center"/>
      <protection locked="0"/>
    </xf>
    <xf numFmtId="176" fontId="15" fillId="0" borderId="9" xfId="0" applyNumberFormat="1" applyFont="1" applyFill="1" applyBorder="1" applyAlignment="1">
      <alignment vertical="center"/>
    </xf>
    <xf numFmtId="176" fontId="14" fillId="33" borderId="9" xfId="0" applyNumberFormat="1" applyFont="1" applyFill="1" applyBorder="1" applyAlignment="1" applyProtection="1">
      <alignment vertical="center"/>
      <protection locked="0"/>
    </xf>
    <xf numFmtId="176" fontId="15" fillId="0" borderId="9" xfId="0" applyNumberFormat="1" applyFont="1" applyBorder="1" applyAlignment="1">
      <alignment vertical="center"/>
    </xf>
    <xf numFmtId="176" fontId="15" fillId="0" borderId="9" xfId="0" applyNumberFormat="1" applyFont="1" applyFill="1" applyBorder="1" applyAlignment="1" applyProtection="1">
      <alignment vertical="center"/>
      <protection locked="0"/>
    </xf>
    <xf numFmtId="3" fontId="14" fillId="0" borderId="9" xfId="0" applyNumberFormat="1" applyFont="1" applyFill="1" applyBorder="1" applyAlignment="1" applyProtection="1">
      <alignment vertical="center"/>
      <protection/>
    </xf>
    <xf numFmtId="176" fontId="14" fillId="33" borderId="9" xfId="0" applyNumberFormat="1" applyFont="1" applyFill="1" applyBorder="1" applyAlignment="1" applyProtection="1">
      <alignment horizontal="right" vertical="center"/>
      <protection/>
    </xf>
    <xf numFmtId="0" fontId="15" fillId="34" borderId="9" xfId="0" applyFont="1" applyFill="1" applyBorder="1" applyAlignment="1" applyProtection="1">
      <alignment vertical="center"/>
      <protection locked="0"/>
    </xf>
    <xf numFmtId="0" fontId="92" fillId="0" borderId="0" xfId="0" applyFont="1" applyFill="1" applyAlignment="1">
      <alignment vertical="center"/>
    </xf>
    <xf numFmtId="0" fontId="92" fillId="0" borderId="0" xfId="0" applyNumberFormat="1" applyFont="1" applyFill="1" applyAlignment="1">
      <alignment vertical="center"/>
    </xf>
    <xf numFmtId="0" fontId="101" fillId="0" borderId="0" xfId="0" applyFont="1" applyFill="1" applyAlignment="1">
      <alignment horizontal="center" vertical="center"/>
    </xf>
    <xf numFmtId="0" fontId="101" fillId="0" borderId="0" xfId="0" applyNumberFormat="1" applyFont="1" applyFill="1" applyAlignment="1">
      <alignment horizontal="center" vertical="center"/>
    </xf>
    <xf numFmtId="0" fontId="102" fillId="0" borderId="0" xfId="0" applyFont="1" applyFill="1" applyAlignment="1">
      <alignment vertical="center"/>
    </xf>
    <xf numFmtId="0" fontId="94" fillId="0" borderId="0" xfId="0" applyNumberFormat="1" applyFont="1" applyFill="1" applyAlignment="1">
      <alignment vertical="center"/>
    </xf>
    <xf numFmtId="0" fontId="39" fillId="0" borderId="9" xfId="0" applyFont="1" applyFill="1" applyBorder="1" applyAlignment="1">
      <alignment horizontal="center" vertical="center"/>
    </xf>
    <xf numFmtId="0" fontId="39" fillId="0" borderId="9" xfId="0" applyNumberFormat="1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vertical="center"/>
    </xf>
    <xf numFmtId="0" fontId="0" fillId="0" borderId="9" xfId="0" applyNumberFormat="1" applyFill="1" applyBorder="1" applyAlignment="1">
      <alignment horizontal="right" vertical="center"/>
    </xf>
    <xf numFmtId="0" fontId="11" fillId="0" borderId="9" xfId="0" applyNumberFormat="1" applyFont="1" applyFill="1" applyBorder="1" applyAlignment="1">
      <alignment horizontal="right" vertical="center"/>
    </xf>
    <xf numFmtId="0" fontId="92" fillId="0" borderId="9" xfId="0" applyNumberFormat="1" applyFont="1" applyFill="1" applyBorder="1" applyAlignment="1">
      <alignment horizontal="right" vertical="center"/>
    </xf>
    <xf numFmtId="176" fontId="17" fillId="0" borderId="9" xfId="0" applyNumberFormat="1" applyFont="1" applyFill="1" applyBorder="1" applyAlignment="1" applyProtection="1">
      <alignment vertical="center"/>
      <protection locked="0"/>
    </xf>
    <xf numFmtId="0" fontId="17" fillId="0" borderId="9" xfId="0" applyFont="1" applyFill="1" applyBorder="1" applyAlignment="1">
      <alignment horizontal="left" vertical="center"/>
    </xf>
    <xf numFmtId="0" fontId="15" fillId="0" borderId="9" xfId="0" applyNumberFormat="1" applyFont="1" applyFill="1" applyBorder="1" applyAlignment="1">
      <alignment vertical="center"/>
    </xf>
    <xf numFmtId="0" fontId="16" fillId="0" borderId="9" xfId="0" applyFont="1" applyFill="1" applyBorder="1" applyAlignment="1">
      <alignment horizontal="distributed" vertical="center"/>
    </xf>
    <xf numFmtId="0" fontId="4" fillId="0" borderId="9" xfId="0" applyNumberFormat="1" applyFont="1" applyFill="1" applyBorder="1" applyAlignment="1">
      <alignment horizontal="right" vertical="center"/>
    </xf>
    <xf numFmtId="0" fontId="95" fillId="0" borderId="9" xfId="0" applyNumberFormat="1" applyFont="1" applyFill="1" applyBorder="1" applyAlignment="1">
      <alignment horizontal="right" vertical="center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182" fontId="0" fillId="0" borderId="0" xfId="0" applyNumberFormat="1" applyFont="1" applyFill="1" applyAlignment="1" applyProtection="1">
      <alignment horizontal="right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/>
      <protection locked="0"/>
    </xf>
    <xf numFmtId="182" fontId="3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82" fontId="0" fillId="0" borderId="0" xfId="0" applyNumberFormat="1" applyFont="1" applyFill="1" applyAlignment="1" applyProtection="1">
      <alignment horizontal="right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 applyAlignment="1" applyProtection="1">
      <alignment horizontal="center" vertical="center"/>
      <protection locked="0"/>
    </xf>
    <xf numFmtId="182" fontId="95" fillId="0" borderId="9" xfId="0" applyNumberFormat="1" applyFont="1" applyFill="1" applyBorder="1" applyAlignment="1">
      <alignment horizontal="center" vertical="center" wrapText="1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5" fillId="0" borderId="9" xfId="0" applyNumberFormat="1" applyFont="1" applyFill="1" applyBorder="1" applyAlignment="1">
      <alignment horizontal="center" vertical="center"/>
    </xf>
    <xf numFmtId="182" fontId="0" fillId="0" borderId="9" xfId="0" applyNumberFormat="1" applyFont="1" applyFill="1" applyBorder="1" applyAlignment="1" applyProtection="1">
      <alignment horizontal="right" vertical="center"/>
      <protection locked="0"/>
    </xf>
    <xf numFmtId="0" fontId="94" fillId="0" borderId="9" xfId="0" applyFont="1" applyFill="1" applyBorder="1" applyAlignment="1">
      <alignment vertical="center"/>
    </xf>
    <xf numFmtId="182" fontId="0" fillId="0" borderId="9" xfId="0" applyNumberFormat="1" applyFont="1" applyFill="1" applyBorder="1" applyAlignment="1" applyProtection="1">
      <alignment horizontal="right" vertical="center"/>
      <protection locked="0"/>
    </xf>
    <xf numFmtId="182" fontId="0" fillId="0" borderId="9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horizontal="center" vertical="center"/>
      <protection locked="0"/>
    </xf>
    <xf numFmtId="0" fontId="103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2" fillId="0" borderId="0" xfId="0" applyFont="1" applyFill="1" applyAlignment="1">
      <alignment horizontal="center" vertical="center"/>
    </xf>
    <xf numFmtId="176" fontId="92" fillId="0" borderId="0" xfId="0" applyNumberFormat="1" applyFont="1" applyFill="1" applyAlignment="1">
      <alignment vertical="center"/>
    </xf>
    <xf numFmtId="0" fontId="96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1" fontId="0" fillId="0" borderId="9" xfId="0" applyNumberFormat="1" applyFont="1" applyFill="1" applyBorder="1" applyAlignment="1">
      <alignment horizontal="center" vertical="center"/>
    </xf>
    <xf numFmtId="0" fontId="14" fillId="0" borderId="9" xfId="79" applyFont="1" applyFill="1" applyBorder="1" applyAlignment="1" applyProtection="1">
      <alignment horizontal="distributed" vertical="center"/>
      <protection/>
    </xf>
    <xf numFmtId="0" fontId="94" fillId="0" borderId="0" xfId="0" applyFont="1" applyFill="1" applyAlignment="1">
      <alignment horizontal="center" vertical="center"/>
    </xf>
    <xf numFmtId="0" fontId="94" fillId="0" borderId="0" xfId="0" applyFont="1" applyFill="1" applyAlignment="1">
      <alignment vertical="center"/>
    </xf>
    <xf numFmtId="182" fontId="0" fillId="0" borderId="0" xfId="0" applyNumberFormat="1" applyFont="1" applyFill="1" applyAlignment="1" applyProtection="1">
      <alignment vertical="center"/>
      <protection locked="0"/>
    </xf>
    <xf numFmtId="182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center" vertical="center"/>
      <protection locked="0"/>
    </xf>
    <xf numFmtId="182" fontId="0" fillId="0" borderId="0" xfId="0" applyNumberFormat="1" applyFont="1" applyFill="1" applyAlignment="1" applyProtection="1">
      <alignment vertical="center"/>
      <protection locked="0"/>
    </xf>
    <xf numFmtId="0" fontId="34" fillId="0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NumberFormat="1" applyFont="1" applyFill="1" applyAlignment="1" applyProtection="1">
      <alignment horizontal="right" vertical="center"/>
      <protection locked="0"/>
    </xf>
    <xf numFmtId="0" fontId="15" fillId="0" borderId="9" xfId="0" applyNumberFormat="1" applyFont="1" applyFill="1" applyBorder="1" applyAlignment="1" applyProtection="1">
      <alignment horizontal="center" vertical="center"/>
      <protection locked="0"/>
    </xf>
    <xf numFmtId="0" fontId="94" fillId="0" borderId="9" xfId="0" applyNumberFormat="1" applyFont="1" applyFill="1" applyBorder="1" applyAlignment="1">
      <alignment vertical="center"/>
    </xf>
    <xf numFmtId="0" fontId="15" fillId="0" borderId="11" xfId="0" applyNumberFormat="1" applyFont="1" applyFill="1" applyBorder="1" applyAlignment="1">
      <alignment vertical="center"/>
    </xf>
    <xf numFmtId="0" fontId="15" fillId="0" borderId="0" xfId="0" applyNumberFormat="1" applyFont="1" applyFill="1" applyAlignment="1" applyProtection="1">
      <alignment horizontal="center" vertical="center"/>
      <protection locked="0"/>
    </xf>
    <xf numFmtId="0" fontId="92" fillId="0" borderId="0" xfId="0" applyFont="1" applyAlignment="1">
      <alignment vertical="center"/>
    </xf>
    <xf numFmtId="182" fontId="92" fillId="0" borderId="0" xfId="0" applyNumberFormat="1" applyFont="1" applyFill="1" applyAlignment="1">
      <alignment vertical="center"/>
    </xf>
    <xf numFmtId="182" fontId="97" fillId="0" borderId="0" xfId="0" applyNumberFormat="1" applyFont="1" applyFill="1" applyAlignment="1">
      <alignment horizontal="center" vertical="center"/>
    </xf>
    <xf numFmtId="0" fontId="95" fillId="0" borderId="9" xfId="0" applyFont="1" applyFill="1" applyBorder="1" applyAlignment="1">
      <alignment horizontal="center" vertical="center"/>
    </xf>
    <xf numFmtId="182" fontId="92" fillId="0" borderId="9" xfId="0" applyNumberFormat="1" applyFont="1" applyFill="1" applyBorder="1" applyAlignment="1">
      <alignment horizontal="right" vertical="center"/>
    </xf>
    <xf numFmtId="0" fontId="92" fillId="0" borderId="0" xfId="0" applyFont="1" applyFill="1" applyAlignment="1">
      <alignment vertical="center"/>
    </xf>
    <xf numFmtId="0" fontId="94" fillId="0" borderId="9" xfId="0" applyFont="1" applyFill="1" applyBorder="1" applyAlignment="1">
      <alignment vertical="center"/>
    </xf>
    <xf numFmtId="182" fontId="92" fillId="0" borderId="9" xfId="0" applyNumberFormat="1" applyFont="1" applyFill="1" applyBorder="1" applyAlignment="1">
      <alignment horizontal="right" vertical="center"/>
    </xf>
    <xf numFmtId="0" fontId="92" fillId="0" borderId="9" xfId="0" applyFont="1" applyBorder="1" applyAlignment="1">
      <alignment vertical="center"/>
    </xf>
    <xf numFmtId="182" fontId="92" fillId="0" borderId="9" xfId="0" applyNumberFormat="1" applyFont="1" applyFill="1" applyBorder="1" applyAlignment="1">
      <alignment vertical="center"/>
    </xf>
    <xf numFmtId="0" fontId="31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41" fillId="0" borderId="0" xfId="0" applyFont="1" applyFill="1" applyAlignment="1" applyProtection="1">
      <alignment horizontal="center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36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15" fillId="0" borderId="9" xfId="0" applyFont="1" applyFill="1" applyBorder="1" applyAlignment="1" applyProtection="1">
      <alignment horizontal="left" vertical="center"/>
      <protection locked="0"/>
    </xf>
    <xf numFmtId="1" fontId="15" fillId="0" borderId="9" xfId="0" applyNumberFormat="1" applyFont="1" applyFill="1" applyBorder="1" applyAlignment="1" applyProtection="1">
      <alignment horizontal="left" vertical="center"/>
      <protection locked="0"/>
    </xf>
    <xf numFmtId="1" fontId="15" fillId="0" borderId="9" xfId="0" applyNumberFormat="1" applyFont="1" applyFill="1" applyBorder="1" applyAlignment="1" applyProtection="1">
      <alignment horizontal="right" vertical="center"/>
      <protection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right" vertical="center"/>
      <protection locked="0"/>
    </xf>
    <xf numFmtId="0" fontId="100" fillId="0" borderId="9" xfId="0" applyFont="1" applyFill="1" applyBorder="1" applyAlignment="1" applyProtection="1">
      <alignment horizontal="left" vertical="center" wrapText="1"/>
      <protection locked="0"/>
    </xf>
    <xf numFmtId="0" fontId="0" fillId="0" borderId="9" xfId="0" applyFont="1" applyFill="1" applyBorder="1" applyAlignment="1" applyProtection="1">
      <alignment horizontal="right" vertical="center"/>
      <protection/>
    </xf>
    <xf numFmtId="0" fontId="14" fillId="0" borderId="9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>
      <alignment vertical="center"/>
    </xf>
    <xf numFmtId="0" fontId="15" fillId="0" borderId="19" xfId="0" applyFont="1" applyFill="1" applyBorder="1" applyAlignment="1" quotePrefix="1">
      <alignment horizontal="center" vertical="center"/>
    </xf>
    <xf numFmtId="9" fontId="15" fillId="0" borderId="19" xfId="0" applyNumberFormat="1" applyFont="1" applyFill="1" applyBorder="1" applyAlignment="1" quotePrefix="1">
      <alignment horizontal="center" vertical="center" wrapText="1"/>
    </xf>
    <xf numFmtId="0" fontId="15" fillId="0" borderId="19" xfId="0" applyNumberFormat="1" applyFont="1" applyFill="1" applyBorder="1" applyAlignment="1" quotePrefix="1">
      <alignment horizontal="center" vertical="center" wrapText="1"/>
    </xf>
    <xf numFmtId="0" fontId="14" fillId="0" borderId="9" xfId="0" applyFont="1" applyFill="1" applyBorder="1" applyAlignment="1" quotePrefix="1">
      <alignment horizontal="left" vertical="center"/>
    </xf>
  </cellXfs>
  <cellStyles count="75">
    <cellStyle name="Normal" xfId="0"/>
    <cellStyle name="Currency [0]" xfId="15"/>
    <cellStyle name="常规_2012年决算表原始表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_4268D4A09C5B01B0E0530A0804CB4AF3" xfId="33"/>
    <cellStyle name="解释性文本" xfId="34"/>
    <cellStyle name="常规 8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常规_附件：2012年出口退税基数及超基数上解情况表" xfId="55"/>
    <cellStyle name="常规_EE70A06373940074E0430A0804CB0074" xfId="56"/>
    <cellStyle name="40% - 强调文字颜色 2" xfId="57"/>
    <cellStyle name="强调文字颜色 3" xfId="58"/>
    <cellStyle name="常规_20160105省级2016年预算情况表（最新）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60% - 强调文字颜色 6" xfId="69"/>
    <cellStyle name="常规 3" xfId="70"/>
    <cellStyle name="常规 4" xfId="71"/>
    <cellStyle name="千位分隔 3" xfId="72"/>
    <cellStyle name="常规 15" xfId="73"/>
    <cellStyle name="千位分隔_2012年决算表原始表" xfId="74"/>
    <cellStyle name="常规 13" xfId="75"/>
    <cellStyle name="常规 11" xfId="76"/>
    <cellStyle name="常规_2007基金预算" xfId="77"/>
    <cellStyle name="常规_2016年省本级社会保险基金收支预算表细化" xfId="78"/>
    <cellStyle name="常规 2" xfId="79"/>
    <cellStyle name="常规 2 3" xfId="80"/>
    <cellStyle name="常规_7F043E8FE5E605FCE05402082096FAEB" xfId="81"/>
    <cellStyle name="Normal" xfId="82"/>
    <cellStyle name="常规_河南省2011年度财政总决算生成表20120425" xfId="83"/>
    <cellStyle name="常规_2012年国有资本经营预算收支总表" xfId="84"/>
    <cellStyle name="常规_2010年收入财力预测（20101011）" xfId="85"/>
    <cellStyle name="样式 1" xfId="86"/>
    <cellStyle name="常规_2016年省本级社会保险基金收支预算表细化 2" xfId="87"/>
    <cellStyle name="常规_提供表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styles" Target="styles.xml" /><Relationship Id="rId38" Type="http://schemas.openxmlformats.org/officeDocument/2006/relationships/sharedStrings" Target="sharedStrings.xml" /><Relationship Id="rId39" Type="http://schemas.openxmlformats.org/officeDocument/2006/relationships/externalLink" Target="externalLinks/externalLink1.xml" /><Relationship Id="rId4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enovo\Desktop\6.9%20&#25919;&#24220;&#20844;&#24320;&#25972;&#25913;&#12304;&#26368;&#26032;&#29256;&#26412;&#12305;\&#20844;&#24320;-&#21033;&#24687;&#26680;&#23545;6.9&#26085;\&#20844;&#24320;&#34920;&#21442;&#29031;&#34920;&#26684;\2019&#24180;&#25919;&#24220;&#39044;&#31639;&#20844;&#24320;&#34920;&#26684;&#12304;&#21407;&#20214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一般公共预算收入表"/>
      <sheetName val="2、一般公共预算支出表"/>
      <sheetName val="3、一般公共预算本级支出表"/>
      <sheetName val="4、一般公共预算基本支出情况表"/>
      <sheetName val="5、一般公共预算税收返还和转移支付表"/>
      <sheetName val="6、政府一般债务限额和余额情况表"/>
      <sheetName val="7、政府性基金收入表"/>
      <sheetName val="8、政府性基金支出表"/>
      <sheetName val="9、政府性基金转移支付表"/>
      <sheetName val="10、政府专项债务限额及余额表"/>
      <sheetName val="11、国有资本经营预算收入表"/>
      <sheetName val="12、国有资本经营预算支出表"/>
      <sheetName val="13、国有资本经营预算转移支付表"/>
      <sheetName val="14、社会保险基金预算收入表"/>
      <sheetName val="15、社会保险基金预算支出表"/>
      <sheetName val="16、本级一般公共预算支出功能分类到项表"/>
      <sheetName val="17、一般公共预算基本支出明细表（经济分类）"/>
      <sheetName val="18、税收返还表"/>
      <sheetName val="19、一般转移支付表"/>
      <sheetName val="20、专项转移支付表"/>
      <sheetName val="21、本级基金支出功能分类表"/>
      <sheetName val="22、本级国有资本经营预算功能分类支出表"/>
      <sheetName val="23、本级社保基金功能分类表"/>
      <sheetName val="24、三公经费情况表"/>
    </sheetNames>
    <sheetDataSet>
      <sheetData sheetId="7">
        <row r="7">
          <cell r="C7">
            <v>2279</v>
          </cell>
        </row>
        <row r="9">
          <cell r="C9">
            <v>1341</v>
          </cell>
        </row>
        <row r="16">
          <cell r="C16">
            <v>640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1005"/>
  <sheetViews>
    <sheetView zoomScaleSheetLayoutView="100" workbookViewId="0" topLeftCell="A1">
      <selection activeCell="B4" sqref="B4"/>
    </sheetView>
  </sheetViews>
  <sheetFormatPr defaultColWidth="9.00390625" defaultRowHeight="14.25"/>
  <cols>
    <col min="1" max="1" width="35.875" style="424" customWidth="1"/>
    <col min="2" max="2" width="13.625" style="424" customWidth="1"/>
    <col min="3" max="3" width="35.875" style="424" customWidth="1"/>
    <col min="4" max="4" width="13.625" style="424" customWidth="1"/>
    <col min="5" max="253" width="9.00390625" style="424" customWidth="1"/>
    <col min="254" max="16384" width="9.00390625" style="203" customWidth="1"/>
  </cols>
  <sheetData>
    <row r="1" spans="1:256" s="423" customFormat="1" ht="60" customHeight="1">
      <c r="A1" s="425" t="s">
        <v>0</v>
      </c>
      <c r="B1" s="425"/>
      <c r="C1" s="425"/>
      <c r="D1" s="425"/>
      <c r="E1" s="426"/>
      <c r="F1" s="426"/>
      <c r="G1" s="426"/>
      <c r="H1" s="426"/>
      <c r="I1" s="426"/>
      <c r="J1" s="426"/>
      <c r="K1" s="426"/>
      <c r="L1" s="426"/>
      <c r="M1" s="426"/>
      <c r="N1" s="426"/>
      <c r="O1" s="426"/>
      <c r="P1" s="426"/>
      <c r="Q1" s="426"/>
      <c r="R1" s="426"/>
      <c r="S1" s="426"/>
      <c r="T1" s="426"/>
      <c r="U1" s="426"/>
      <c r="V1" s="426"/>
      <c r="W1" s="426"/>
      <c r="X1" s="426"/>
      <c r="Y1" s="426"/>
      <c r="Z1" s="426"/>
      <c r="AA1" s="426"/>
      <c r="AB1" s="426"/>
      <c r="AC1" s="426"/>
      <c r="AD1" s="426"/>
      <c r="AE1" s="426"/>
      <c r="AF1" s="426"/>
      <c r="AG1" s="426"/>
      <c r="AH1" s="426"/>
      <c r="AI1" s="426"/>
      <c r="AJ1" s="426"/>
      <c r="AK1" s="426"/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26"/>
      <c r="BH1" s="426"/>
      <c r="BI1" s="426"/>
      <c r="BJ1" s="426"/>
      <c r="BK1" s="426"/>
      <c r="BL1" s="426"/>
      <c r="BM1" s="426"/>
      <c r="BN1" s="426"/>
      <c r="BO1" s="426"/>
      <c r="BP1" s="426"/>
      <c r="BQ1" s="426"/>
      <c r="BR1" s="426"/>
      <c r="BS1" s="426"/>
      <c r="BT1" s="426"/>
      <c r="BU1" s="426"/>
      <c r="BV1" s="426"/>
      <c r="BW1" s="426"/>
      <c r="BX1" s="426"/>
      <c r="BY1" s="426"/>
      <c r="BZ1" s="426"/>
      <c r="CA1" s="426"/>
      <c r="CB1" s="426"/>
      <c r="CC1" s="426"/>
      <c r="CD1" s="426"/>
      <c r="CE1" s="426"/>
      <c r="CF1" s="426"/>
      <c r="CG1" s="426"/>
      <c r="CH1" s="426"/>
      <c r="CI1" s="426"/>
      <c r="CJ1" s="426"/>
      <c r="CK1" s="426"/>
      <c r="CL1" s="426"/>
      <c r="CM1" s="426"/>
      <c r="CN1" s="426"/>
      <c r="CO1" s="426"/>
      <c r="CP1" s="426"/>
      <c r="CQ1" s="426"/>
      <c r="CR1" s="426"/>
      <c r="CS1" s="426"/>
      <c r="CT1" s="426"/>
      <c r="CU1" s="426"/>
      <c r="CV1" s="426"/>
      <c r="CW1" s="426"/>
      <c r="CX1" s="426"/>
      <c r="CY1" s="426"/>
      <c r="CZ1" s="426"/>
      <c r="DA1" s="426"/>
      <c r="DB1" s="426"/>
      <c r="DC1" s="426"/>
      <c r="DD1" s="426"/>
      <c r="DE1" s="426"/>
      <c r="DF1" s="426"/>
      <c r="DG1" s="426"/>
      <c r="DH1" s="426"/>
      <c r="DI1" s="426"/>
      <c r="DJ1" s="426"/>
      <c r="DK1" s="426"/>
      <c r="DL1" s="426"/>
      <c r="DM1" s="426"/>
      <c r="DN1" s="426"/>
      <c r="DO1" s="426"/>
      <c r="DP1" s="426"/>
      <c r="DQ1" s="426"/>
      <c r="DR1" s="426"/>
      <c r="DS1" s="426"/>
      <c r="DT1" s="426"/>
      <c r="DU1" s="426"/>
      <c r="DV1" s="426"/>
      <c r="DW1" s="426"/>
      <c r="DX1" s="426"/>
      <c r="DY1" s="426"/>
      <c r="DZ1" s="426"/>
      <c r="EA1" s="426"/>
      <c r="EB1" s="426"/>
      <c r="EC1" s="426"/>
      <c r="ED1" s="426"/>
      <c r="EE1" s="426"/>
      <c r="EF1" s="426"/>
      <c r="EG1" s="426"/>
      <c r="EH1" s="426"/>
      <c r="EI1" s="426"/>
      <c r="EJ1" s="426"/>
      <c r="EK1" s="426"/>
      <c r="EL1" s="426"/>
      <c r="EM1" s="426"/>
      <c r="EN1" s="426"/>
      <c r="EO1" s="426"/>
      <c r="EP1" s="426"/>
      <c r="EQ1" s="426"/>
      <c r="ER1" s="426"/>
      <c r="ES1" s="426"/>
      <c r="ET1" s="426"/>
      <c r="EU1" s="426"/>
      <c r="EV1" s="426"/>
      <c r="EW1" s="426"/>
      <c r="EX1" s="426"/>
      <c r="EY1" s="426"/>
      <c r="EZ1" s="426"/>
      <c r="FA1" s="426"/>
      <c r="FB1" s="426"/>
      <c r="FC1" s="426"/>
      <c r="FD1" s="426"/>
      <c r="FE1" s="426"/>
      <c r="FF1" s="426"/>
      <c r="FG1" s="426"/>
      <c r="FH1" s="426"/>
      <c r="FI1" s="426"/>
      <c r="FJ1" s="426"/>
      <c r="FK1" s="426"/>
      <c r="FL1" s="426"/>
      <c r="FM1" s="426"/>
      <c r="FN1" s="426"/>
      <c r="FO1" s="426"/>
      <c r="FP1" s="426"/>
      <c r="FQ1" s="426"/>
      <c r="FR1" s="426"/>
      <c r="FS1" s="426"/>
      <c r="FT1" s="426"/>
      <c r="FU1" s="426"/>
      <c r="FV1" s="426"/>
      <c r="FW1" s="426"/>
      <c r="FX1" s="426"/>
      <c r="FY1" s="426"/>
      <c r="FZ1" s="426"/>
      <c r="GA1" s="426"/>
      <c r="GB1" s="426"/>
      <c r="GC1" s="426"/>
      <c r="GD1" s="426"/>
      <c r="GE1" s="426"/>
      <c r="GF1" s="426"/>
      <c r="GG1" s="426"/>
      <c r="GH1" s="426"/>
      <c r="GI1" s="426"/>
      <c r="GJ1" s="426"/>
      <c r="GK1" s="426"/>
      <c r="GL1" s="426"/>
      <c r="GM1" s="426"/>
      <c r="GN1" s="426"/>
      <c r="GO1" s="426"/>
      <c r="GP1" s="426"/>
      <c r="GQ1" s="426"/>
      <c r="GR1" s="426"/>
      <c r="GS1" s="426"/>
      <c r="GT1" s="426"/>
      <c r="GU1" s="426"/>
      <c r="GV1" s="426"/>
      <c r="GW1" s="426"/>
      <c r="GX1" s="426"/>
      <c r="GY1" s="426"/>
      <c r="GZ1" s="426"/>
      <c r="HA1" s="426"/>
      <c r="HB1" s="426"/>
      <c r="HC1" s="426"/>
      <c r="HD1" s="426"/>
      <c r="HE1" s="426"/>
      <c r="HF1" s="426"/>
      <c r="HG1" s="426"/>
      <c r="HH1" s="426"/>
      <c r="HI1" s="426"/>
      <c r="HJ1" s="426"/>
      <c r="HK1" s="426"/>
      <c r="HL1" s="426"/>
      <c r="HM1" s="426"/>
      <c r="HN1" s="426"/>
      <c r="HO1" s="426"/>
      <c r="HP1" s="426"/>
      <c r="HQ1" s="426"/>
      <c r="HR1" s="426"/>
      <c r="HS1" s="426"/>
      <c r="HT1" s="426"/>
      <c r="HU1" s="426"/>
      <c r="HV1" s="426"/>
      <c r="HW1" s="426"/>
      <c r="HX1" s="426"/>
      <c r="HY1" s="426"/>
      <c r="HZ1" s="426"/>
      <c r="IA1" s="426"/>
      <c r="IB1" s="426"/>
      <c r="IC1" s="426"/>
      <c r="ID1" s="426"/>
      <c r="IE1" s="426"/>
      <c r="IF1" s="426"/>
      <c r="IG1" s="426"/>
      <c r="IH1" s="426"/>
      <c r="II1" s="426"/>
      <c r="IJ1" s="426"/>
      <c r="IK1" s="426"/>
      <c r="IL1" s="426"/>
      <c r="IM1" s="426"/>
      <c r="IN1" s="426"/>
      <c r="IO1" s="426"/>
      <c r="IP1" s="426"/>
      <c r="IQ1" s="426"/>
      <c r="IR1" s="426"/>
      <c r="IS1" s="426"/>
      <c r="IT1" s="440"/>
      <c r="IU1" s="440"/>
      <c r="IV1" s="440"/>
    </row>
    <row r="2" spans="1:4" s="424" customFormat="1" ht="28.5" customHeight="1">
      <c r="A2" s="427"/>
      <c r="B2" s="427"/>
      <c r="D2" s="428" t="s">
        <v>1</v>
      </c>
    </row>
    <row r="3" spans="1:4" s="424" customFormat="1" ht="39.75" customHeight="1">
      <c r="A3" s="429" t="s">
        <v>2</v>
      </c>
      <c r="B3" s="430" t="s">
        <v>3</v>
      </c>
      <c r="C3" s="429" t="s">
        <v>2</v>
      </c>
      <c r="D3" s="430" t="s">
        <v>4</v>
      </c>
    </row>
    <row r="4" spans="1:4" s="424" customFormat="1" ht="39.75" customHeight="1">
      <c r="A4" s="431" t="s">
        <v>5</v>
      </c>
      <c r="B4" s="89">
        <v>74516</v>
      </c>
      <c r="C4" s="431" t="s">
        <v>6</v>
      </c>
      <c r="D4" s="90">
        <v>112881</v>
      </c>
    </row>
    <row r="5" spans="1:4" s="424" customFormat="1" ht="39.75" customHeight="1">
      <c r="A5" s="432" t="s">
        <v>7</v>
      </c>
      <c r="B5" s="90">
        <v>54308</v>
      </c>
      <c r="C5" s="432" t="s">
        <v>8</v>
      </c>
      <c r="D5" s="90">
        <v>10618</v>
      </c>
    </row>
    <row r="6" spans="1:4" s="424" customFormat="1" ht="39.75" customHeight="1">
      <c r="A6" s="432" t="s">
        <v>9</v>
      </c>
      <c r="B6" s="90">
        <v>6378</v>
      </c>
      <c r="C6" s="96" t="s">
        <v>10</v>
      </c>
      <c r="D6" s="433">
        <v>5944</v>
      </c>
    </row>
    <row r="7" spans="1:4" s="424" customFormat="1" ht="39.75" customHeight="1">
      <c r="A7" s="96" t="s">
        <v>11</v>
      </c>
      <c r="B7" s="90">
        <v>47850</v>
      </c>
      <c r="C7" s="432"/>
      <c r="D7" s="90"/>
    </row>
    <row r="8" spans="1:4" s="424" customFormat="1" ht="39.75" customHeight="1">
      <c r="A8" s="88" t="s">
        <v>12</v>
      </c>
      <c r="B8" s="89">
        <v>80</v>
      </c>
      <c r="C8" s="434"/>
      <c r="D8" s="435"/>
    </row>
    <row r="9" spans="1:4" s="424" customFormat="1" ht="39.75" customHeight="1">
      <c r="A9" s="96" t="s">
        <v>13</v>
      </c>
      <c r="B9" s="89">
        <v>594</v>
      </c>
      <c r="C9" s="436"/>
      <c r="D9" s="437"/>
    </row>
    <row r="10" spans="1:4" s="424" customFormat="1" ht="39.75" customHeight="1">
      <c r="A10" s="96" t="s">
        <v>14</v>
      </c>
      <c r="B10" s="89">
        <v>25</v>
      </c>
      <c r="C10" s="436"/>
      <c r="D10" s="437"/>
    </row>
    <row r="11" spans="1:4" s="424" customFormat="1" ht="39.75" customHeight="1">
      <c r="A11" s="438" t="s">
        <v>15</v>
      </c>
      <c r="B11" s="89">
        <v>129443</v>
      </c>
      <c r="C11" s="438" t="s">
        <v>16</v>
      </c>
      <c r="D11" s="90">
        <v>129443</v>
      </c>
    </row>
    <row r="12" s="424" customFormat="1" ht="14.25">
      <c r="C12" s="439"/>
    </row>
    <row r="13" s="424" customFormat="1" ht="14.25">
      <c r="C13" s="439"/>
    </row>
    <row r="14" s="424" customFormat="1" ht="14.25">
      <c r="C14" s="439"/>
    </row>
    <row r="15" s="424" customFormat="1" ht="14.25">
      <c r="C15" s="439"/>
    </row>
    <row r="16" s="424" customFormat="1" ht="14.25">
      <c r="C16" s="439"/>
    </row>
    <row r="17" s="424" customFormat="1" ht="14.25">
      <c r="C17" s="439"/>
    </row>
    <row r="18" s="424" customFormat="1" ht="14.25">
      <c r="C18" s="439"/>
    </row>
    <row r="19" s="424" customFormat="1" ht="14.25">
      <c r="C19" s="439"/>
    </row>
    <row r="20" s="424" customFormat="1" ht="14.25">
      <c r="C20" s="439"/>
    </row>
    <row r="21" s="424" customFormat="1" ht="14.25">
      <c r="C21" s="439"/>
    </row>
    <row r="22" s="424" customFormat="1" ht="14.25">
      <c r="C22" s="439"/>
    </row>
    <row r="23" s="424" customFormat="1" ht="14.25">
      <c r="C23" s="439"/>
    </row>
    <row r="24" s="424" customFormat="1" ht="14.25">
      <c r="C24" s="439"/>
    </row>
    <row r="25" s="424" customFormat="1" ht="14.25">
      <c r="C25" s="439"/>
    </row>
    <row r="26" s="424" customFormat="1" ht="14.25">
      <c r="C26" s="439"/>
    </row>
    <row r="27" s="424" customFormat="1" ht="14.25">
      <c r="C27" s="439"/>
    </row>
    <row r="28" s="424" customFormat="1" ht="14.25">
      <c r="C28" s="439"/>
    </row>
    <row r="29" spans="254:256" s="424" customFormat="1" ht="14.25">
      <c r="IT29" s="203"/>
      <c r="IU29" s="203"/>
      <c r="IV29" s="203"/>
    </row>
    <row r="30" spans="254:256" s="424" customFormat="1" ht="14.25">
      <c r="IT30" s="203"/>
      <c r="IU30" s="203"/>
      <c r="IV30" s="203"/>
    </row>
    <row r="31" spans="254:256" s="424" customFormat="1" ht="14.25">
      <c r="IT31" s="203"/>
      <c r="IU31" s="203"/>
      <c r="IV31" s="203"/>
    </row>
    <row r="32" spans="254:256" s="424" customFormat="1" ht="14.25">
      <c r="IT32" s="203"/>
      <c r="IU32" s="203"/>
      <c r="IV32" s="203"/>
    </row>
    <row r="33" spans="254:256" s="424" customFormat="1" ht="14.25">
      <c r="IT33" s="203"/>
      <c r="IU33" s="203"/>
      <c r="IV33" s="203"/>
    </row>
    <row r="34" spans="254:256" s="424" customFormat="1" ht="14.25">
      <c r="IT34" s="203"/>
      <c r="IU34" s="203"/>
      <c r="IV34" s="203"/>
    </row>
    <row r="35" spans="254:256" s="424" customFormat="1" ht="14.25">
      <c r="IT35" s="203"/>
      <c r="IU35" s="203"/>
      <c r="IV35" s="203"/>
    </row>
    <row r="36" spans="254:256" s="424" customFormat="1" ht="14.25">
      <c r="IT36" s="203"/>
      <c r="IU36" s="203"/>
      <c r="IV36" s="203"/>
    </row>
    <row r="37" spans="254:256" s="424" customFormat="1" ht="14.25">
      <c r="IT37" s="203"/>
      <c r="IU37" s="203"/>
      <c r="IV37" s="203"/>
    </row>
    <row r="38" spans="254:256" s="424" customFormat="1" ht="14.25">
      <c r="IT38" s="203"/>
      <c r="IU38" s="203"/>
      <c r="IV38" s="203"/>
    </row>
    <row r="39" spans="254:256" s="424" customFormat="1" ht="14.25">
      <c r="IT39" s="203"/>
      <c r="IU39" s="203"/>
      <c r="IV39" s="203"/>
    </row>
    <row r="40" spans="254:256" s="424" customFormat="1" ht="14.25">
      <c r="IT40" s="203"/>
      <c r="IU40" s="203"/>
      <c r="IV40" s="203"/>
    </row>
    <row r="41" spans="254:256" s="424" customFormat="1" ht="14.25">
      <c r="IT41" s="203"/>
      <c r="IU41" s="203"/>
      <c r="IV41" s="203"/>
    </row>
    <row r="42" spans="254:256" s="424" customFormat="1" ht="14.25">
      <c r="IT42" s="203"/>
      <c r="IU42" s="203"/>
      <c r="IV42" s="203"/>
    </row>
    <row r="43" spans="254:256" s="424" customFormat="1" ht="14.25">
      <c r="IT43" s="203"/>
      <c r="IU43" s="203"/>
      <c r="IV43" s="203"/>
    </row>
    <row r="44" spans="254:256" s="424" customFormat="1" ht="14.25">
      <c r="IT44" s="203"/>
      <c r="IU44" s="203"/>
      <c r="IV44" s="203"/>
    </row>
    <row r="45" spans="254:256" s="424" customFormat="1" ht="14.25">
      <c r="IT45" s="203"/>
      <c r="IU45" s="203"/>
      <c r="IV45" s="203"/>
    </row>
    <row r="46" spans="254:256" s="424" customFormat="1" ht="14.25">
      <c r="IT46" s="203"/>
      <c r="IU46" s="203"/>
      <c r="IV46" s="203"/>
    </row>
    <row r="47" spans="254:256" s="424" customFormat="1" ht="14.25">
      <c r="IT47" s="203"/>
      <c r="IU47" s="203"/>
      <c r="IV47" s="203"/>
    </row>
    <row r="48" spans="254:256" s="424" customFormat="1" ht="14.25">
      <c r="IT48" s="203"/>
      <c r="IU48" s="203"/>
      <c r="IV48" s="203"/>
    </row>
    <row r="49" spans="254:256" s="424" customFormat="1" ht="14.25">
      <c r="IT49" s="203"/>
      <c r="IU49" s="203"/>
      <c r="IV49" s="203"/>
    </row>
    <row r="50" spans="254:256" s="424" customFormat="1" ht="14.25">
      <c r="IT50" s="203"/>
      <c r="IU50" s="203"/>
      <c r="IV50" s="203"/>
    </row>
    <row r="51" spans="254:256" s="424" customFormat="1" ht="14.25">
      <c r="IT51" s="203"/>
      <c r="IU51" s="203"/>
      <c r="IV51" s="203"/>
    </row>
    <row r="52" spans="254:256" s="424" customFormat="1" ht="14.25">
      <c r="IT52" s="203"/>
      <c r="IU52" s="203"/>
      <c r="IV52" s="203"/>
    </row>
    <row r="53" spans="254:256" s="424" customFormat="1" ht="14.25">
      <c r="IT53" s="203"/>
      <c r="IU53" s="203"/>
      <c r="IV53" s="203"/>
    </row>
    <row r="54" spans="254:256" s="424" customFormat="1" ht="14.25">
      <c r="IT54" s="203"/>
      <c r="IU54" s="203"/>
      <c r="IV54" s="203"/>
    </row>
    <row r="55" spans="254:256" s="424" customFormat="1" ht="14.25">
      <c r="IT55" s="203"/>
      <c r="IU55" s="203"/>
      <c r="IV55" s="203"/>
    </row>
    <row r="56" spans="254:256" s="424" customFormat="1" ht="14.25">
      <c r="IT56" s="203"/>
      <c r="IU56" s="203"/>
      <c r="IV56" s="203"/>
    </row>
    <row r="57" spans="254:256" s="424" customFormat="1" ht="14.25">
      <c r="IT57" s="203"/>
      <c r="IU57" s="203"/>
      <c r="IV57" s="203"/>
    </row>
    <row r="58" spans="254:256" s="424" customFormat="1" ht="14.25">
      <c r="IT58" s="203"/>
      <c r="IU58" s="203"/>
      <c r="IV58" s="203"/>
    </row>
    <row r="59" spans="254:256" s="424" customFormat="1" ht="14.25">
      <c r="IT59" s="203"/>
      <c r="IU59" s="203"/>
      <c r="IV59" s="203"/>
    </row>
    <row r="60" spans="254:256" s="424" customFormat="1" ht="14.25">
      <c r="IT60" s="203"/>
      <c r="IU60" s="203"/>
      <c r="IV60" s="203"/>
    </row>
    <row r="61" spans="254:256" s="424" customFormat="1" ht="14.25">
      <c r="IT61" s="203"/>
      <c r="IU61" s="203"/>
      <c r="IV61" s="203"/>
    </row>
    <row r="62" spans="254:256" s="424" customFormat="1" ht="14.25">
      <c r="IT62" s="203"/>
      <c r="IU62" s="203"/>
      <c r="IV62" s="203"/>
    </row>
    <row r="63" spans="254:256" s="424" customFormat="1" ht="14.25">
      <c r="IT63" s="203"/>
      <c r="IU63" s="203"/>
      <c r="IV63" s="203"/>
    </row>
    <row r="64" spans="254:256" s="424" customFormat="1" ht="14.25">
      <c r="IT64" s="203"/>
      <c r="IU64" s="203"/>
      <c r="IV64" s="203"/>
    </row>
    <row r="65" spans="254:256" s="424" customFormat="1" ht="14.25">
      <c r="IT65" s="203"/>
      <c r="IU65" s="203"/>
      <c r="IV65" s="203"/>
    </row>
    <row r="66" spans="254:256" s="424" customFormat="1" ht="14.25">
      <c r="IT66" s="203"/>
      <c r="IU66" s="203"/>
      <c r="IV66" s="203"/>
    </row>
    <row r="67" spans="254:256" s="424" customFormat="1" ht="14.25">
      <c r="IT67" s="203"/>
      <c r="IU67" s="203"/>
      <c r="IV67" s="203"/>
    </row>
    <row r="68" spans="254:256" s="424" customFormat="1" ht="14.25">
      <c r="IT68" s="203"/>
      <c r="IU68" s="203"/>
      <c r="IV68" s="203"/>
    </row>
    <row r="69" spans="254:256" s="424" customFormat="1" ht="14.25">
      <c r="IT69" s="203"/>
      <c r="IU69" s="203"/>
      <c r="IV69" s="203"/>
    </row>
    <row r="70" spans="254:256" s="424" customFormat="1" ht="14.25">
      <c r="IT70" s="203"/>
      <c r="IU70" s="203"/>
      <c r="IV70" s="203"/>
    </row>
    <row r="71" spans="254:256" s="424" customFormat="1" ht="14.25">
      <c r="IT71" s="203"/>
      <c r="IU71" s="203"/>
      <c r="IV71" s="203"/>
    </row>
    <row r="72" spans="254:256" s="424" customFormat="1" ht="14.25">
      <c r="IT72" s="203"/>
      <c r="IU72" s="203"/>
      <c r="IV72" s="203"/>
    </row>
    <row r="73" spans="254:256" s="424" customFormat="1" ht="14.25">
      <c r="IT73" s="203"/>
      <c r="IU73" s="203"/>
      <c r="IV73" s="203"/>
    </row>
    <row r="74" spans="254:256" s="424" customFormat="1" ht="14.25">
      <c r="IT74" s="203"/>
      <c r="IU74" s="203"/>
      <c r="IV74" s="203"/>
    </row>
    <row r="75" spans="254:256" s="424" customFormat="1" ht="14.25">
      <c r="IT75" s="203"/>
      <c r="IU75" s="203"/>
      <c r="IV75" s="203"/>
    </row>
    <row r="76" spans="254:256" s="424" customFormat="1" ht="14.25">
      <c r="IT76" s="203"/>
      <c r="IU76" s="203"/>
      <c r="IV76" s="203"/>
    </row>
    <row r="77" spans="254:256" s="424" customFormat="1" ht="14.25">
      <c r="IT77" s="203"/>
      <c r="IU77" s="203"/>
      <c r="IV77" s="203"/>
    </row>
    <row r="78" spans="254:256" s="424" customFormat="1" ht="14.25">
      <c r="IT78" s="203"/>
      <c r="IU78" s="203"/>
      <c r="IV78" s="203"/>
    </row>
    <row r="79" spans="254:256" s="424" customFormat="1" ht="14.25">
      <c r="IT79" s="203"/>
      <c r="IU79" s="203"/>
      <c r="IV79" s="203"/>
    </row>
    <row r="80" spans="254:256" s="424" customFormat="1" ht="14.25">
      <c r="IT80" s="203"/>
      <c r="IU80" s="203"/>
      <c r="IV80" s="203"/>
    </row>
    <row r="81" spans="254:256" s="424" customFormat="1" ht="14.25">
      <c r="IT81" s="203"/>
      <c r="IU81" s="203"/>
      <c r="IV81" s="203"/>
    </row>
    <row r="82" spans="254:256" s="424" customFormat="1" ht="14.25">
      <c r="IT82" s="203"/>
      <c r="IU82" s="203"/>
      <c r="IV82" s="203"/>
    </row>
    <row r="83" spans="254:256" s="424" customFormat="1" ht="14.25">
      <c r="IT83" s="203"/>
      <c r="IU83" s="203"/>
      <c r="IV83" s="203"/>
    </row>
    <row r="84" spans="254:256" s="424" customFormat="1" ht="14.25">
      <c r="IT84" s="203"/>
      <c r="IU84" s="203"/>
      <c r="IV84" s="203"/>
    </row>
    <row r="85" spans="254:256" s="424" customFormat="1" ht="14.25">
      <c r="IT85" s="203"/>
      <c r="IU85" s="203"/>
      <c r="IV85" s="203"/>
    </row>
    <row r="86" spans="254:256" s="424" customFormat="1" ht="14.25">
      <c r="IT86" s="203"/>
      <c r="IU86" s="203"/>
      <c r="IV86" s="203"/>
    </row>
    <row r="87" spans="254:256" s="424" customFormat="1" ht="14.25">
      <c r="IT87" s="203"/>
      <c r="IU87" s="203"/>
      <c r="IV87" s="203"/>
    </row>
    <row r="88" spans="254:256" s="424" customFormat="1" ht="14.25">
      <c r="IT88" s="203"/>
      <c r="IU88" s="203"/>
      <c r="IV88" s="203"/>
    </row>
    <row r="89" spans="254:256" s="424" customFormat="1" ht="14.25">
      <c r="IT89" s="203"/>
      <c r="IU89" s="203"/>
      <c r="IV89" s="203"/>
    </row>
    <row r="90" spans="254:256" s="424" customFormat="1" ht="14.25">
      <c r="IT90" s="203"/>
      <c r="IU90" s="203"/>
      <c r="IV90" s="203"/>
    </row>
    <row r="91" spans="254:256" s="424" customFormat="1" ht="14.25">
      <c r="IT91" s="203"/>
      <c r="IU91" s="203"/>
      <c r="IV91" s="203"/>
    </row>
    <row r="92" spans="254:256" s="424" customFormat="1" ht="14.25">
      <c r="IT92" s="203"/>
      <c r="IU92" s="203"/>
      <c r="IV92" s="203"/>
    </row>
    <row r="93" spans="254:256" s="424" customFormat="1" ht="14.25">
      <c r="IT93" s="203"/>
      <c r="IU93" s="203"/>
      <c r="IV93" s="203"/>
    </row>
    <row r="94" spans="254:256" s="424" customFormat="1" ht="14.25">
      <c r="IT94" s="203"/>
      <c r="IU94" s="203"/>
      <c r="IV94" s="203"/>
    </row>
    <row r="95" spans="254:256" s="424" customFormat="1" ht="14.25">
      <c r="IT95" s="203"/>
      <c r="IU95" s="203"/>
      <c r="IV95" s="203"/>
    </row>
    <row r="96" spans="254:256" s="424" customFormat="1" ht="14.25">
      <c r="IT96" s="203"/>
      <c r="IU96" s="203"/>
      <c r="IV96" s="203"/>
    </row>
    <row r="97" spans="254:256" s="424" customFormat="1" ht="14.25">
      <c r="IT97" s="203"/>
      <c r="IU97" s="203"/>
      <c r="IV97" s="203"/>
    </row>
    <row r="98" spans="254:256" s="424" customFormat="1" ht="14.25">
      <c r="IT98" s="203"/>
      <c r="IU98" s="203"/>
      <c r="IV98" s="203"/>
    </row>
    <row r="99" spans="254:256" s="424" customFormat="1" ht="14.25">
      <c r="IT99" s="203"/>
      <c r="IU99" s="203"/>
      <c r="IV99" s="203"/>
    </row>
    <row r="100" spans="254:256" s="424" customFormat="1" ht="14.25">
      <c r="IT100" s="203"/>
      <c r="IU100" s="203"/>
      <c r="IV100" s="203"/>
    </row>
    <row r="101" spans="254:256" s="424" customFormat="1" ht="14.25">
      <c r="IT101" s="203"/>
      <c r="IU101" s="203"/>
      <c r="IV101" s="203"/>
    </row>
    <row r="102" spans="254:256" s="424" customFormat="1" ht="14.25">
      <c r="IT102" s="203"/>
      <c r="IU102" s="203"/>
      <c r="IV102" s="203"/>
    </row>
    <row r="103" spans="254:256" s="424" customFormat="1" ht="14.25">
      <c r="IT103" s="203"/>
      <c r="IU103" s="203"/>
      <c r="IV103" s="203"/>
    </row>
    <row r="104" spans="254:256" s="424" customFormat="1" ht="14.25">
      <c r="IT104" s="203"/>
      <c r="IU104" s="203"/>
      <c r="IV104" s="203"/>
    </row>
    <row r="105" spans="254:256" s="424" customFormat="1" ht="14.25">
      <c r="IT105" s="203"/>
      <c r="IU105" s="203"/>
      <c r="IV105" s="203"/>
    </row>
    <row r="106" spans="254:256" s="424" customFormat="1" ht="14.25">
      <c r="IT106" s="203"/>
      <c r="IU106" s="203"/>
      <c r="IV106" s="203"/>
    </row>
    <row r="107" spans="254:256" s="424" customFormat="1" ht="14.25">
      <c r="IT107" s="203"/>
      <c r="IU107" s="203"/>
      <c r="IV107" s="203"/>
    </row>
    <row r="108" spans="254:256" s="424" customFormat="1" ht="14.25">
      <c r="IT108" s="203"/>
      <c r="IU108" s="203"/>
      <c r="IV108" s="203"/>
    </row>
    <row r="109" spans="254:256" s="424" customFormat="1" ht="14.25">
      <c r="IT109" s="203"/>
      <c r="IU109" s="203"/>
      <c r="IV109" s="203"/>
    </row>
    <row r="110" spans="254:256" s="424" customFormat="1" ht="14.25">
      <c r="IT110" s="203"/>
      <c r="IU110" s="203"/>
      <c r="IV110" s="203"/>
    </row>
    <row r="111" spans="254:256" s="424" customFormat="1" ht="14.25">
      <c r="IT111" s="203"/>
      <c r="IU111" s="203"/>
      <c r="IV111" s="203"/>
    </row>
    <row r="112" spans="254:256" s="424" customFormat="1" ht="14.25">
      <c r="IT112" s="203"/>
      <c r="IU112" s="203"/>
      <c r="IV112" s="203"/>
    </row>
    <row r="113" spans="254:256" s="424" customFormat="1" ht="14.25">
      <c r="IT113" s="203"/>
      <c r="IU113" s="203"/>
      <c r="IV113" s="203"/>
    </row>
    <row r="114" spans="254:256" s="424" customFormat="1" ht="14.25">
      <c r="IT114" s="203"/>
      <c r="IU114" s="203"/>
      <c r="IV114" s="203"/>
    </row>
    <row r="115" spans="254:256" s="424" customFormat="1" ht="14.25">
      <c r="IT115" s="203"/>
      <c r="IU115" s="203"/>
      <c r="IV115" s="203"/>
    </row>
    <row r="116" spans="254:256" s="424" customFormat="1" ht="14.25">
      <c r="IT116" s="203"/>
      <c r="IU116" s="203"/>
      <c r="IV116" s="203"/>
    </row>
    <row r="117" spans="254:256" s="424" customFormat="1" ht="14.25">
      <c r="IT117" s="203"/>
      <c r="IU117" s="203"/>
      <c r="IV117" s="203"/>
    </row>
    <row r="118" spans="254:256" s="424" customFormat="1" ht="14.25">
      <c r="IT118" s="203"/>
      <c r="IU118" s="203"/>
      <c r="IV118" s="203"/>
    </row>
    <row r="119" spans="254:256" s="424" customFormat="1" ht="14.25">
      <c r="IT119" s="203"/>
      <c r="IU119" s="203"/>
      <c r="IV119" s="203"/>
    </row>
    <row r="120" spans="254:256" s="424" customFormat="1" ht="14.25">
      <c r="IT120" s="203"/>
      <c r="IU120" s="203"/>
      <c r="IV120" s="203"/>
    </row>
    <row r="121" spans="254:256" s="424" customFormat="1" ht="14.25">
      <c r="IT121" s="203"/>
      <c r="IU121" s="203"/>
      <c r="IV121" s="203"/>
    </row>
    <row r="122" spans="254:256" s="424" customFormat="1" ht="14.25">
      <c r="IT122" s="203"/>
      <c r="IU122" s="203"/>
      <c r="IV122" s="203"/>
    </row>
    <row r="123" spans="254:256" s="424" customFormat="1" ht="14.25">
      <c r="IT123" s="203"/>
      <c r="IU123" s="203"/>
      <c r="IV123" s="203"/>
    </row>
    <row r="124" spans="254:256" s="424" customFormat="1" ht="14.25">
      <c r="IT124" s="203"/>
      <c r="IU124" s="203"/>
      <c r="IV124" s="203"/>
    </row>
    <row r="125" spans="254:256" s="424" customFormat="1" ht="14.25">
      <c r="IT125" s="203"/>
      <c r="IU125" s="203"/>
      <c r="IV125" s="203"/>
    </row>
    <row r="126" spans="254:256" s="424" customFormat="1" ht="14.25">
      <c r="IT126" s="203"/>
      <c r="IU126" s="203"/>
      <c r="IV126" s="203"/>
    </row>
    <row r="127" spans="254:256" s="424" customFormat="1" ht="14.25">
      <c r="IT127" s="203"/>
      <c r="IU127" s="203"/>
      <c r="IV127" s="203"/>
    </row>
    <row r="128" spans="254:256" s="424" customFormat="1" ht="14.25">
      <c r="IT128" s="203"/>
      <c r="IU128" s="203"/>
      <c r="IV128" s="203"/>
    </row>
    <row r="129" spans="254:256" s="424" customFormat="1" ht="14.25">
      <c r="IT129" s="203"/>
      <c r="IU129" s="203"/>
      <c r="IV129" s="203"/>
    </row>
    <row r="130" spans="254:256" s="424" customFormat="1" ht="14.25">
      <c r="IT130" s="203"/>
      <c r="IU130" s="203"/>
      <c r="IV130" s="203"/>
    </row>
    <row r="131" spans="254:256" s="424" customFormat="1" ht="14.25">
      <c r="IT131" s="203"/>
      <c r="IU131" s="203"/>
      <c r="IV131" s="203"/>
    </row>
    <row r="132" spans="254:256" s="424" customFormat="1" ht="14.25">
      <c r="IT132" s="203"/>
      <c r="IU132" s="203"/>
      <c r="IV132" s="203"/>
    </row>
    <row r="133" spans="254:256" s="424" customFormat="1" ht="14.25">
      <c r="IT133" s="203"/>
      <c r="IU133" s="203"/>
      <c r="IV133" s="203"/>
    </row>
    <row r="134" spans="254:256" s="424" customFormat="1" ht="14.25">
      <c r="IT134" s="203"/>
      <c r="IU134" s="203"/>
      <c r="IV134" s="203"/>
    </row>
    <row r="135" spans="254:256" s="424" customFormat="1" ht="14.25">
      <c r="IT135" s="203"/>
      <c r="IU135" s="203"/>
      <c r="IV135" s="203"/>
    </row>
    <row r="136" spans="254:256" s="424" customFormat="1" ht="14.25">
      <c r="IT136" s="203"/>
      <c r="IU136" s="203"/>
      <c r="IV136" s="203"/>
    </row>
    <row r="137" spans="254:256" s="424" customFormat="1" ht="14.25">
      <c r="IT137" s="203"/>
      <c r="IU137" s="203"/>
      <c r="IV137" s="203"/>
    </row>
    <row r="138" spans="254:256" s="424" customFormat="1" ht="14.25">
      <c r="IT138" s="203"/>
      <c r="IU138" s="203"/>
      <c r="IV138" s="203"/>
    </row>
    <row r="139" spans="254:256" s="424" customFormat="1" ht="14.25">
      <c r="IT139" s="203"/>
      <c r="IU139" s="203"/>
      <c r="IV139" s="203"/>
    </row>
    <row r="140" spans="254:256" s="424" customFormat="1" ht="14.25">
      <c r="IT140" s="203"/>
      <c r="IU140" s="203"/>
      <c r="IV140" s="203"/>
    </row>
    <row r="141" spans="254:256" s="424" customFormat="1" ht="14.25">
      <c r="IT141" s="203"/>
      <c r="IU141" s="203"/>
      <c r="IV141" s="203"/>
    </row>
    <row r="142" spans="254:256" s="424" customFormat="1" ht="14.25">
      <c r="IT142" s="203"/>
      <c r="IU142" s="203"/>
      <c r="IV142" s="203"/>
    </row>
    <row r="143" spans="254:256" s="424" customFormat="1" ht="14.25">
      <c r="IT143" s="203"/>
      <c r="IU143" s="203"/>
      <c r="IV143" s="203"/>
    </row>
    <row r="144" spans="254:256" s="424" customFormat="1" ht="14.25">
      <c r="IT144" s="203"/>
      <c r="IU144" s="203"/>
      <c r="IV144" s="203"/>
    </row>
    <row r="145" spans="254:256" s="424" customFormat="1" ht="14.25">
      <c r="IT145" s="203"/>
      <c r="IU145" s="203"/>
      <c r="IV145" s="203"/>
    </row>
    <row r="146" spans="254:256" s="424" customFormat="1" ht="14.25">
      <c r="IT146" s="203"/>
      <c r="IU146" s="203"/>
      <c r="IV146" s="203"/>
    </row>
    <row r="147" spans="254:256" s="424" customFormat="1" ht="14.25">
      <c r="IT147" s="203"/>
      <c r="IU147" s="203"/>
      <c r="IV147" s="203"/>
    </row>
    <row r="148" spans="254:256" s="424" customFormat="1" ht="14.25">
      <c r="IT148" s="203"/>
      <c r="IU148" s="203"/>
      <c r="IV148" s="203"/>
    </row>
    <row r="149" spans="254:256" s="424" customFormat="1" ht="14.25">
      <c r="IT149" s="203"/>
      <c r="IU149" s="203"/>
      <c r="IV149" s="203"/>
    </row>
    <row r="150" spans="254:256" s="424" customFormat="1" ht="14.25">
      <c r="IT150" s="203"/>
      <c r="IU150" s="203"/>
      <c r="IV150" s="203"/>
    </row>
    <row r="151" spans="254:256" s="424" customFormat="1" ht="14.25">
      <c r="IT151" s="203"/>
      <c r="IU151" s="203"/>
      <c r="IV151" s="203"/>
    </row>
    <row r="152" spans="254:256" s="424" customFormat="1" ht="14.25">
      <c r="IT152" s="203"/>
      <c r="IU152" s="203"/>
      <c r="IV152" s="203"/>
    </row>
    <row r="153" spans="254:256" s="424" customFormat="1" ht="14.25">
      <c r="IT153" s="203"/>
      <c r="IU153" s="203"/>
      <c r="IV153" s="203"/>
    </row>
    <row r="154" spans="254:256" s="424" customFormat="1" ht="14.25">
      <c r="IT154" s="203"/>
      <c r="IU154" s="203"/>
      <c r="IV154" s="203"/>
    </row>
    <row r="155" spans="254:256" s="424" customFormat="1" ht="14.25">
      <c r="IT155" s="203"/>
      <c r="IU155" s="203"/>
      <c r="IV155" s="203"/>
    </row>
    <row r="156" spans="254:256" s="424" customFormat="1" ht="14.25">
      <c r="IT156" s="203"/>
      <c r="IU156" s="203"/>
      <c r="IV156" s="203"/>
    </row>
    <row r="157" spans="254:256" s="424" customFormat="1" ht="14.25">
      <c r="IT157" s="203"/>
      <c r="IU157" s="203"/>
      <c r="IV157" s="203"/>
    </row>
    <row r="158" spans="254:256" s="424" customFormat="1" ht="14.25">
      <c r="IT158" s="203"/>
      <c r="IU158" s="203"/>
      <c r="IV158" s="203"/>
    </row>
    <row r="159" spans="254:256" s="424" customFormat="1" ht="14.25">
      <c r="IT159" s="203"/>
      <c r="IU159" s="203"/>
      <c r="IV159" s="203"/>
    </row>
    <row r="160" spans="254:256" s="424" customFormat="1" ht="14.25">
      <c r="IT160" s="203"/>
      <c r="IU160" s="203"/>
      <c r="IV160" s="203"/>
    </row>
    <row r="161" spans="254:256" s="424" customFormat="1" ht="14.25">
      <c r="IT161" s="203"/>
      <c r="IU161" s="203"/>
      <c r="IV161" s="203"/>
    </row>
    <row r="162" spans="254:256" s="424" customFormat="1" ht="14.25">
      <c r="IT162" s="203"/>
      <c r="IU162" s="203"/>
      <c r="IV162" s="203"/>
    </row>
    <row r="163" spans="254:256" s="424" customFormat="1" ht="14.25">
      <c r="IT163" s="203"/>
      <c r="IU163" s="203"/>
      <c r="IV163" s="203"/>
    </row>
    <row r="164" spans="254:256" s="424" customFormat="1" ht="14.25">
      <c r="IT164" s="203"/>
      <c r="IU164" s="203"/>
      <c r="IV164" s="203"/>
    </row>
    <row r="165" spans="254:256" s="424" customFormat="1" ht="14.25">
      <c r="IT165" s="203"/>
      <c r="IU165" s="203"/>
      <c r="IV165" s="203"/>
    </row>
    <row r="166" spans="254:256" s="424" customFormat="1" ht="14.25">
      <c r="IT166" s="203"/>
      <c r="IU166" s="203"/>
      <c r="IV166" s="203"/>
    </row>
    <row r="167" spans="254:256" s="424" customFormat="1" ht="14.25">
      <c r="IT167" s="203"/>
      <c r="IU167" s="203"/>
      <c r="IV167" s="203"/>
    </row>
    <row r="168" spans="254:256" s="424" customFormat="1" ht="14.25">
      <c r="IT168" s="203"/>
      <c r="IU168" s="203"/>
      <c r="IV168" s="203"/>
    </row>
    <row r="169" spans="254:256" s="424" customFormat="1" ht="14.25">
      <c r="IT169" s="203"/>
      <c r="IU169" s="203"/>
      <c r="IV169" s="203"/>
    </row>
    <row r="170" spans="254:256" s="424" customFormat="1" ht="14.25">
      <c r="IT170" s="203"/>
      <c r="IU170" s="203"/>
      <c r="IV170" s="203"/>
    </row>
    <row r="171" spans="254:256" s="424" customFormat="1" ht="14.25">
      <c r="IT171" s="203"/>
      <c r="IU171" s="203"/>
      <c r="IV171" s="203"/>
    </row>
    <row r="172" spans="254:256" s="424" customFormat="1" ht="14.25">
      <c r="IT172" s="203"/>
      <c r="IU172" s="203"/>
      <c r="IV172" s="203"/>
    </row>
    <row r="173" spans="254:256" s="424" customFormat="1" ht="14.25">
      <c r="IT173" s="203"/>
      <c r="IU173" s="203"/>
      <c r="IV173" s="203"/>
    </row>
    <row r="174" spans="254:256" s="424" customFormat="1" ht="14.25">
      <c r="IT174" s="203"/>
      <c r="IU174" s="203"/>
      <c r="IV174" s="203"/>
    </row>
    <row r="175" spans="254:256" s="424" customFormat="1" ht="14.25">
      <c r="IT175" s="203"/>
      <c r="IU175" s="203"/>
      <c r="IV175" s="203"/>
    </row>
    <row r="176" spans="254:256" s="424" customFormat="1" ht="14.25">
      <c r="IT176" s="203"/>
      <c r="IU176" s="203"/>
      <c r="IV176" s="203"/>
    </row>
    <row r="177" spans="254:256" s="424" customFormat="1" ht="14.25">
      <c r="IT177" s="203"/>
      <c r="IU177" s="203"/>
      <c r="IV177" s="203"/>
    </row>
    <row r="178" spans="254:256" s="424" customFormat="1" ht="14.25">
      <c r="IT178" s="203"/>
      <c r="IU178" s="203"/>
      <c r="IV178" s="203"/>
    </row>
    <row r="179" spans="254:256" s="424" customFormat="1" ht="14.25">
      <c r="IT179" s="203"/>
      <c r="IU179" s="203"/>
      <c r="IV179" s="203"/>
    </row>
    <row r="180" spans="254:256" s="424" customFormat="1" ht="14.25">
      <c r="IT180" s="203"/>
      <c r="IU180" s="203"/>
      <c r="IV180" s="203"/>
    </row>
    <row r="181" spans="254:256" s="424" customFormat="1" ht="14.25">
      <c r="IT181" s="203"/>
      <c r="IU181" s="203"/>
      <c r="IV181" s="203"/>
    </row>
    <row r="182" spans="254:256" s="424" customFormat="1" ht="14.25">
      <c r="IT182" s="203"/>
      <c r="IU182" s="203"/>
      <c r="IV182" s="203"/>
    </row>
    <row r="183" spans="254:256" s="424" customFormat="1" ht="14.25">
      <c r="IT183" s="203"/>
      <c r="IU183" s="203"/>
      <c r="IV183" s="203"/>
    </row>
    <row r="184" spans="254:256" s="424" customFormat="1" ht="14.25">
      <c r="IT184" s="203"/>
      <c r="IU184" s="203"/>
      <c r="IV184" s="203"/>
    </row>
    <row r="185" spans="254:256" s="424" customFormat="1" ht="14.25">
      <c r="IT185" s="203"/>
      <c r="IU185" s="203"/>
      <c r="IV185" s="203"/>
    </row>
    <row r="186" spans="254:256" s="424" customFormat="1" ht="14.25">
      <c r="IT186" s="203"/>
      <c r="IU186" s="203"/>
      <c r="IV186" s="203"/>
    </row>
    <row r="187" spans="254:256" s="424" customFormat="1" ht="14.25">
      <c r="IT187" s="203"/>
      <c r="IU187" s="203"/>
      <c r="IV187" s="203"/>
    </row>
    <row r="188" spans="254:256" s="424" customFormat="1" ht="14.25">
      <c r="IT188" s="203"/>
      <c r="IU188" s="203"/>
      <c r="IV188" s="203"/>
    </row>
    <row r="189" spans="254:256" s="424" customFormat="1" ht="14.25">
      <c r="IT189" s="203"/>
      <c r="IU189" s="203"/>
      <c r="IV189" s="203"/>
    </row>
    <row r="190" spans="254:256" s="424" customFormat="1" ht="14.25">
      <c r="IT190" s="203"/>
      <c r="IU190" s="203"/>
      <c r="IV190" s="203"/>
    </row>
    <row r="191" spans="254:256" s="424" customFormat="1" ht="14.25">
      <c r="IT191" s="203"/>
      <c r="IU191" s="203"/>
      <c r="IV191" s="203"/>
    </row>
    <row r="192" spans="254:256" s="424" customFormat="1" ht="14.25">
      <c r="IT192" s="203"/>
      <c r="IU192" s="203"/>
      <c r="IV192" s="203"/>
    </row>
    <row r="193" spans="254:256" s="424" customFormat="1" ht="14.25">
      <c r="IT193" s="203"/>
      <c r="IU193" s="203"/>
      <c r="IV193" s="203"/>
    </row>
    <row r="194" spans="254:256" s="424" customFormat="1" ht="14.25">
      <c r="IT194" s="203"/>
      <c r="IU194" s="203"/>
      <c r="IV194" s="203"/>
    </row>
    <row r="195" spans="254:256" s="424" customFormat="1" ht="14.25">
      <c r="IT195" s="203"/>
      <c r="IU195" s="203"/>
      <c r="IV195" s="203"/>
    </row>
    <row r="196" spans="254:256" s="424" customFormat="1" ht="14.25">
      <c r="IT196" s="203"/>
      <c r="IU196" s="203"/>
      <c r="IV196" s="203"/>
    </row>
    <row r="197" spans="254:256" s="424" customFormat="1" ht="14.25">
      <c r="IT197" s="203"/>
      <c r="IU197" s="203"/>
      <c r="IV197" s="203"/>
    </row>
    <row r="198" spans="254:256" s="424" customFormat="1" ht="14.25">
      <c r="IT198" s="203"/>
      <c r="IU198" s="203"/>
      <c r="IV198" s="203"/>
    </row>
    <row r="199" spans="254:256" s="424" customFormat="1" ht="14.25">
      <c r="IT199" s="203"/>
      <c r="IU199" s="203"/>
      <c r="IV199" s="203"/>
    </row>
    <row r="200" spans="254:256" s="424" customFormat="1" ht="14.25">
      <c r="IT200" s="203"/>
      <c r="IU200" s="203"/>
      <c r="IV200" s="203"/>
    </row>
    <row r="201" spans="254:256" s="424" customFormat="1" ht="14.25">
      <c r="IT201" s="203"/>
      <c r="IU201" s="203"/>
      <c r="IV201" s="203"/>
    </row>
    <row r="202" spans="254:256" s="424" customFormat="1" ht="14.25">
      <c r="IT202" s="203"/>
      <c r="IU202" s="203"/>
      <c r="IV202" s="203"/>
    </row>
    <row r="203" spans="254:256" s="424" customFormat="1" ht="14.25">
      <c r="IT203" s="203"/>
      <c r="IU203" s="203"/>
      <c r="IV203" s="203"/>
    </row>
    <row r="204" spans="254:256" s="424" customFormat="1" ht="14.25">
      <c r="IT204" s="203"/>
      <c r="IU204" s="203"/>
      <c r="IV204" s="203"/>
    </row>
    <row r="205" spans="254:256" s="424" customFormat="1" ht="14.25">
      <c r="IT205" s="203"/>
      <c r="IU205" s="203"/>
      <c r="IV205" s="203"/>
    </row>
    <row r="206" spans="254:256" s="424" customFormat="1" ht="14.25">
      <c r="IT206" s="203"/>
      <c r="IU206" s="203"/>
      <c r="IV206" s="203"/>
    </row>
    <row r="207" spans="254:256" s="424" customFormat="1" ht="14.25">
      <c r="IT207" s="203"/>
      <c r="IU207" s="203"/>
      <c r="IV207" s="203"/>
    </row>
    <row r="208" spans="254:256" s="424" customFormat="1" ht="14.25">
      <c r="IT208" s="203"/>
      <c r="IU208" s="203"/>
      <c r="IV208" s="203"/>
    </row>
    <row r="209" spans="254:256" s="424" customFormat="1" ht="14.25">
      <c r="IT209" s="203"/>
      <c r="IU209" s="203"/>
      <c r="IV209" s="203"/>
    </row>
    <row r="210" spans="254:256" s="424" customFormat="1" ht="14.25">
      <c r="IT210" s="203"/>
      <c r="IU210" s="203"/>
      <c r="IV210" s="203"/>
    </row>
    <row r="211" spans="254:256" s="424" customFormat="1" ht="14.25">
      <c r="IT211" s="203"/>
      <c r="IU211" s="203"/>
      <c r="IV211" s="203"/>
    </row>
    <row r="212" spans="254:256" s="424" customFormat="1" ht="14.25">
      <c r="IT212" s="203"/>
      <c r="IU212" s="203"/>
      <c r="IV212" s="203"/>
    </row>
    <row r="213" spans="254:256" s="424" customFormat="1" ht="14.25">
      <c r="IT213" s="203"/>
      <c r="IU213" s="203"/>
      <c r="IV213" s="203"/>
    </row>
    <row r="214" spans="254:256" s="424" customFormat="1" ht="14.25">
      <c r="IT214" s="203"/>
      <c r="IU214" s="203"/>
      <c r="IV214" s="203"/>
    </row>
    <row r="215" spans="254:256" s="424" customFormat="1" ht="14.25">
      <c r="IT215" s="203"/>
      <c r="IU215" s="203"/>
      <c r="IV215" s="203"/>
    </row>
    <row r="216" spans="254:256" s="424" customFormat="1" ht="14.25">
      <c r="IT216" s="203"/>
      <c r="IU216" s="203"/>
      <c r="IV216" s="203"/>
    </row>
    <row r="217" spans="254:256" s="424" customFormat="1" ht="14.25">
      <c r="IT217" s="203"/>
      <c r="IU217" s="203"/>
      <c r="IV217" s="203"/>
    </row>
    <row r="218" spans="254:256" s="424" customFormat="1" ht="14.25">
      <c r="IT218" s="203"/>
      <c r="IU218" s="203"/>
      <c r="IV218" s="203"/>
    </row>
    <row r="219" spans="254:256" s="424" customFormat="1" ht="14.25">
      <c r="IT219" s="203"/>
      <c r="IU219" s="203"/>
      <c r="IV219" s="203"/>
    </row>
    <row r="220" spans="254:256" s="424" customFormat="1" ht="14.25">
      <c r="IT220" s="203"/>
      <c r="IU220" s="203"/>
      <c r="IV220" s="203"/>
    </row>
    <row r="221" spans="254:256" s="424" customFormat="1" ht="14.25">
      <c r="IT221" s="203"/>
      <c r="IU221" s="203"/>
      <c r="IV221" s="203"/>
    </row>
    <row r="222" spans="254:256" s="424" customFormat="1" ht="14.25">
      <c r="IT222" s="203"/>
      <c r="IU222" s="203"/>
      <c r="IV222" s="203"/>
    </row>
    <row r="223" spans="254:256" s="424" customFormat="1" ht="14.25">
      <c r="IT223" s="203"/>
      <c r="IU223" s="203"/>
      <c r="IV223" s="203"/>
    </row>
    <row r="224" spans="254:256" s="424" customFormat="1" ht="14.25">
      <c r="IT224" s="203"/>
      <c r="IU224" s="203"/>
      <c r="IV224" s="203"/>
    </row>
    <row r="225" spans="254:256" s="424" customFormat="1" ht="14.25">
      <c r="IT225" s="203"/>
      <c r="IU225" s="203"/>
      <c r="IV225" s="203"/>
    </row>
    <row r="226" spans="254:256" s="424" customFormat="1" ht="14.25">
      <c r="IT226" s="203"/>
      <c r="IU226" s="203"/>
      <c r="IV226" s="203"/>
    </row>
    <row r="227" spans="254:256" s="424" customFormat="1" ht="14.25">
      <c r="IT227" s="203"/>
      <c r="IU227" s="203"/>
      <c r="IV227" s="203"/>
    </row>
    <row r="228" spans="254:256" s="424" customFormat="1" ht="14.25">
      <c r="IT228" s="203"/>
      <c r="IU228" s="203"/>
      <c r="IV228" s="203"/>
    </row>
    <row r="229" spans="254:256" s="424" customFormat="1" ht="14.25">
      <c r="IT229" s="203"/>
      <c r="IU229" s="203"/>
      <c r="IV229" s="203"/>
    </row>
    <row r="230" spans="254:256" s="424" customFormat="1" ht="14.25">
      <c r="IT230" s="203"/>
      <c r="IU230" s="203"/>
      <c r="IV230" s="203"/>
    </row>
    <row r="231" spans="254:256" s="424" customFormat="1" ht="14.25">
      <c r="IT231" s="203"/>
      <c r="IU231" s="203"/>
      <c r="IV231" s="203"/>
    </row>
    <row r="232" spans="254:256" s="424" customFormat="1" ht="14.25">
      <c r="IT232" s="203"/>
      <c r="IU232" s="203"/>
      <c r="IV232" s="203"/>
    </row>
    <row r="233" spans="254:256" s="424" customFormat="1" ht="14.25">
      <c r="IT233" s="203"/>
      <c r="IU233" s="203"/>
      <c r="IV233" s="203"/>
    </row>
    <row r="234" spans="254:256" s="424" customFormat="1" ht="14.25">
      <c r="IT234" s="203"/>
      <c r="IU234" s="203"/>
      <c r="IV234" s="203"/>
    </row>
    <row r="235" spans="254:256" s="424" customFormat="1" ht="14.25">
      <c r="IT235" s="203"/>
      <c r="IU235" s="203"/>
      <c r="IV235" s="203"/>
    </row>
    <row r="236" spans="254:256" s="424" customFormat="1" ht="14.25">
      <c r="IT236" s="203"/>
      <c r="IU236" s="203"/>
      <c r="IV236" s="203"/>
    </row>
    <row r="237" spans="254:256" s="424" customFormat="1" ht="14.25">
      <c r="IT237" s="203"/>
      <c r="IU237" s="203"/>
      <c r="IV237" s="203"/>
    </row>
    <row r="238" spans="254:256" s="424" customFormat="1" ht="14.25">
      <c r="IT238" s="203"/>
      <c r="IU238" s="203"/>
      <c r="IV238" s="203"/>
    </row>
    <row r="239" spans="254:256" s="424" customFormat="1" ht="14.25">
      <c r="IT239" s="203"/>
      <c r="IU239" s="203"/>
      <c r="IV239" s="203"/>
    </row>
    <row r="240" spans="254:256" s="424" customFormat="1" ht="14.25">
      <c r="IT240" s="203"/>
      <c r="IU240" s="203"/>
      <c r="IV240" s="203"/>
    </row>
    <row r="241" spans="254:256" s="424" customFormat="1" ht="14.25">
      <c r="IT241" s="203"/>
      <c r="IU241" s="203"/>
      <c r="IV241" s="203"/>
    </row>
    <row r="242" spans="254:256" s="424" customFormat="1" ht="14.25">
      <c r="IT242" s="203"/>
      <c r="IU242" s="203"/>
      <c r="IV242" s="203"/>
    </row>
    <row r="243" spans="254:256" s="424" customFormat="1" ht="14.25">
      <c r="IT243" s="203"/>
      <c r="IU243" s="203"/>
      <c r="IV243" s="203"/>
    </row>
    <row r="244" spans="254:256" s="424" customFormat="1" ht="14.25">
      <c r="IT244" s="203"/>
      <c r="IU244" s="203"/>
      <c r="IV244" s="203"/>
    </row>
    <row r="245" spans="254:256" s="424" customFormat="1" ht="14.25">
      <c r="IT245" s="203"/>
      <c r="IU245" s="203"/>
      <c r="IV245" s="203"/>
    </row>
    <row r="246" spans="254:256" s="424" customFormat="1" ht="14.25">
      <c r="IT246" s="203"/>
      <c r="IU246" s="203"/>
      <c r="IV246" s="203"/>
    </row>
    <row r="247" spans="254:256" s="424" customFormat="1" ht="14.25">
      <c r="IT247" s="203"/>
      <c r="IU247" s="203"/>
      <c r="IV247" s="203"/>
    </row>
    <row r="248" spans="254:256" s="424" customFormat="1" ht="14.25">
      <c r="IT248" s="203"/>
      <c r="IU248" s="203"/>
      <c r="IV248" s="203"/>
    </row>
    <row r="249" spans="254:256" s="424" customFormat="1" ht="14.25">
      <c r="IT249" s="203"/>
      <c r="IU249" s="203"/>
      <c r="IV249" s="203"/>
    </row>
    <row r="250" spans="254:256" s="424" customFormat="1" ht="14.25">
      <c r="IT250" s="203"/>
      <c r="IU250" s="203"/>
      <c r="IV250" s="203"/>
    </row>
    <row r="251" spans="254:256" s="424" customFormat="1" ht="14.25">
      <c r="IT251" s="203"/>
      <c r="IU251" s="203"/>
      <c r="IV251" s="203"/>
    </row>
    <row r="252" spans="254:256" s="424" customFormat="1" ht="14.25">
      <c r="IT252" s="203"/>
      <c r="IU252" s="203"/>
      <c r="IV252" s="203"/>
    </row>
    <row r="253" spans="254:256" s="424" customFormat="1" ht="14.25">
      <c r="IT253" s="203"/>
      <c r="IU253" s="203"/>
      <c r="IV253" s="203"/>
    </row>
    <row r="254" spans="254:256" s="424" customFormat="1" ht="14.25">
      <c r="IT254" s="203"/>
      <c r="IU254" s="203"/>
      <c r="IV254" s="203"/>
    </row>
    <row r="255" spans="254:256" s="424" customFormat="1" ht="14.25">
      <c r="IT255" s="203"/>
      <c r="IU255" s="203"/>
      <c r="IV255" s="203"/>
    </row>
    <row r="256" spans="254:256" s="424" customFormat="1" ht="14.25">
      <c r="IT256" s="203"/>
      <c r="IU256" s="203"/>
      <c r="IV256" s="203"/>
    </row>
    <row r="257" spans="254:256" s="424" customFormat="1" ht="14.25">
      <c r="IT257" s="203"/>
      <c r="IU257" s="203"/>
      <c r="IV257" s="203"/>
    </row>
    <row r="258" spans="254:256" s="424" customFormat="1" ht="14.25">
      <c r="IT258" s="203"/>
      <c r="IU258" s="203"/>
      <c r="IV258" s="203"/>
    </row>
    <row r="259" spans="254:256" s="424" customFormat="1" ht="14.25">
      <c r="IT259" s="203"/>
      <c r="IU259" s="203"/>
      <c r="IV259" s="203"/>
    </row>
    <row r="260" spans="254:256" s="424" customFormat="1" ht="14.25">
      <c r="IT260" s="203"/>
      <c r="IU260" s="203"/>
      <c r="IV260" s="203"/>
    </row>
    <row r="261" spans="254:256" s="424" customFormat="1" ht="14.25">
      <c r="IT261" s="203"/>
      <c r="IU261" s="203"/>
      <c r="IV261" s="203"/>
    </row>
    <row r="262" spans="254:256" s="424" customFormat="1" ht="14.25">
      <c r="IT262" s="203"/>
      <c r="IU262" s="203"/>
      <c r="IV262" s="203"/>
    </row>
    <row r="263" spans="254:256" s="424" customFormat="1" ht="14.25">
      <c r="IT263" s="203"/>
      <c r="IU263" s="203"/>
      <c r="IV263" s="203"/>
    </row>
    <row r="264" spans="254:256" s="424" customFormat="1" ht="14.25">
      <c r="IT264" s="203"/>
      <c r="IU264" s="203"/>
      <c r="IV264" s="203"/>
    </row>
    <row r="265" spans="254:256" s="424" customFormat="1" ht="14.25">
      <c r="IT265" s="203"/>
      <c r="IU265" s="203"/>
      <c r="IV265" s="203"/>
    </row>
    <row r="266" spans="254:256" s="424" customFormat="1" ht="14.25">
      <c r="IT266" s="203"/>
      <c r="IU266" s="203"/>
      <c r="IV266" s="203"/>
    </row>
    <row r="267" spans="254:256" s="424" customFormat="1" ht="14.25">
      <c r="IT267" s="203"/>
      <c r="IU267" s="203"/>
      <c r="IV267" s="203"/>
    </row>
    <row r="268" spans="254:256" s="424" customFormat="1" ht="14.25">
      <c r="IT268" s="203"/>
      <c r="IU268" s="203"/>
      <c r="IV268" s="203"/>
    </row>
    <row r="269" spans="254:256" s="424" customFormat="1" ht="14.25">
      <c r="IT269" s="203"/>
      <c r="IU269" s="203"/>
      <c r="IV269" s="203"/>
    </row>
    <row r="270" spans="254:256" s="424" customFormat="1" ht="14.25">
      <c r="IT270" s="203"/>
      <c r="IU270" s="203"/>
      <c r="IV270" s="203"/>
    </row>
    <row r="271" spans="254:256" s="424" customFormat="1" ht="14.25">
      <c r="IT271" s="203"/>
      <c r="IU271" s="203"/>
      <c r="IV271" s="203"/>
    </row>
    <row r="272" spans="254:256" s="424" customFormat="1" ht="14.25">
      <c r="IT272" s="203"/>
      <c r="IU272" s="203"/>
      <c r="IV272" s="203"/>
    </row>
    <row r="273" spans="254:256" s="424" customFormat="1" ht="14.25">
      <c r="IT273" s="203"/>
      <c r="IU273" s="203"/>
      <c r="IV273" s="203"/>
    </row>
    <row r="274" spans="254:256" s="424" customFormat="1" ht="14.25">
      <c r="IT274" s="203"/>
      <c r="IU274" s="203"/>
      <c r="IV274" s="203"/>
    </row>
    <row r="275" spans="254:256" s="424" customFormat="1" ht="14.25">
      <c r="IT275" s="203"/>
      <c r="IU275" s="203"/>
      <c r="IV275" s="203"/>
    </row>
    <row r="276" spans="254:256" s="424" customFormat="1" ht="14.25">
      <c r="IT276" s="203"/>
      <c r="IU276" s="203"/>
      <c r="IV276" s="203"/>
    </row>
    <row r="277" spans="254:256" s="424" customFormat="1" ht="14.25">
      <c r="IT277" s="203"/>
      <c r="IU277" s="203"/>
      <c r="IV277" s="203"/>
    </row>
    <row r="278" spans="254:256" s="424" customFormat="1" ht="14.25">
      <c r="IT278" s="203"/>
      <c r="IU278" s="203"/>
      <c r="IV278" s="203"/>
    </row>
    <row r="279" spans="254:256" s="424" customFormat="1" ht="14.25">
      <c r="IT279" s="203"/>
      <c r="IU279" s="203"/>
      <c r="IV279" s="203"/>
    </row>
    <row r="280" spans="254:256" s="424" customFormat="1" ht="14.25">
      <c r="IT280" s="203"/>
      <c r="IU280" s="203"/>
      <c r="IV280" s="203"/>
    </row>
    <row r="281" spans="254:256" s="424" customFormat="1" ht="14.25">
      <c r="IT281" s="203"/>
      <c r="IU281" s="203"/>
      <c r="IV281" s="203"/>
    </row>
    <row r="282" spans="254:256" s="424" customFormat="1" ht="14.25">
      <c r="IT282" s="203"/>
      <c r="IU282" s="203"/>
      <c r="IV282" s="203"/>
    </row>
    <row r="283" spans="254:256" s="424" customFormat="1" ht="14.25">
      <c r="IT283" s="203"/>
      <c r="IU283" s="203"/>
      <c r="IV283" s="203"/>
    </row>
    <row r="284" spans="254:256" s="424" customFormat="1" ht="14.25">
      <c r="IT284" s="203"/>
      <c r="IU284" s="203"/>
      <c r="IV284" s="203"/>
    </row>
    <row r="285" spans="254:256" s="424" customFormat="1" ht="14.25">
      <c r="IT285" s="203"/>
      <c r="IU285" s="203"/>
      <c r="IV285" s="203"/>
    </row>
    <row r="286" spans="254:256" s="424" customFormat="1" ht="14.25">
      <c r="IT286" s="203"/>
      <c r="IU286" s="203"/>
      <c r="IV286" s="203"/>
    </row>
    <row r="287" spans="254:256" s="424" customFormat="1" ht="14.25">
      <c r="IT287" s="203"/>
      <c r="IU287" s="203"/>
      <c r="IV287" s="203"/>
    </row>
    <row r="288" spans="254:256" s="424" customFormat="1" ht="14.25">
      <c r="IT288" s="203"/>
      <c r="IU288" s="203"/>
      <c r="IV288" s="203"/>
    </row>
    <row r="289" spans="254:256" s="424" customFormat="1" ht="14.25">
      <c r="IT289" s="203"/>
      <c r="IU289" s="203"/>
      <c r="IV289" s="203"/>
    </row>
    <row r="290" spans="254:256" s="424" customFormat="1" ht="14.25">
      <c r="IT290" s="203"/>
      <c r="IU290" s="203"/>
      <c r="IV290" s="203"/>
    </row>
    <row r="291" spans="254:256" s="424" customFormat="1" ht="14.25">
      <c r="IT291" s="203"/>
      <c r="IU291" s="203"/>
      <c r="IV291" s="203"/>
    </row>
    <row r="292" spans="254:256" s="424" customFormat="1" ht="14.25">
      <c r="IT292" s="203"/>
      <c r="IU292" s="203"/>
      <c r="IV292" s="203"/>
    </row>
    <row r="293" spans="254:256" s="424" customFormat="1" ht="14.25">
      <c r="IT293" s="203"/>
      <c r="IU293" s="203"/>
      <c r="IV293" s="203"/>
    </row>
    <row r="294" spans="254:256" s="424" customFormat="1" ht="14.25">
      <c r="IT294" s="203"/>
      <c r="IU294" s="203"/>
      <c r="IV294" s="203"/>
    </row>
    <row r="295" spans="254:256" s="424" customFormat="1" ht="14.25">
      <c r="IT295" s="203"/>
      <c r="IU295" s="203"/>
      <c r="IV295" s="203"/>
    </row>
    <row r="296" spans="254:256" s="424" customFormat="1" ht="14.25">
      <c r="IT296" s="203"/>
      <c r="IU296" s="203"/>
      <c r="IV296" s="203"/>
    </row>
    <row r="297" spans="254:256" s="424" customFormat="1" ht="14.25">
      <c r="IT297" s="203"/>
      <c r="IU297" s="203"/>
      <c r="IV297" s="203"/>
    </row>
    <row r="298" spans="254:256" s="424" customFormat="1" ht="14.25">
      <c r="IT298" s="203"/>
      <c r="IU298" s="203"/>
      <c r="IV298" s="203"/>
    </row>
    <row r="299" spans="254:256" s="424" customFormat="1" ht="14.25">
      <c r="IT299" s="203"/>
      <c r="IU299" s="203"/>
      <c r="IV299" s="203"/>
    </row>
    <row r="300" spans="254:256" s="424" customFormat="1" ht="14.25">
      <c r="IT300" s="203"/>
      <c r="IU300" s="203"/>
      <c r="IV300" s="203"/>
    </row>
    <row r="301" spans="254:256" s="424" customFormat="1" ht="14.25">
      <c r="IT301" s="203"/>
      <c r="IU301" s="203"/>
      <c r="IV301" s="203"/>
    </row>
    <row r="302" spans="254:256" s="424" customFormat="1" ht="14.25">
      <c r="IT302" s="203"/>
      <c r="IU302" s="203"/>
      <c r="IV302" s="203"/>
    </row>
    <row r="303" spans="254:256" s="424" customFormat="1" ht="14.25">
      <c r="IT303" s="203"/>
      <c r="IU303" s="203"/>
      <c r="IV303" s="203"/>
    </row>
    <row r="304" spans="254:256" s="424" customFormat="1" ht="14.25">
      <c r="IT304" s="203"/>
      <c r="IU304" s="203"/>
      <c r="IV304" s="203"/>
    </row>
    <row r="305" spans="254:256" s="424" customFormat="1" ht="14.25">
      <c r="IT305" s="203"/>
      <c r="IU305" s="203"/>
      <c r="IV305" s="203"/>
    </row>
    <row r="306" spans="254:256" s="424" customFormat="1" ht="14.25">
      <c r="IT306" s="203"/>
      <c r="IU306" s="203"/>
      <c r="IV306" s="203"/>
    </row>
    <row r="307" spans="254:256" s="424" customFormat="1" ht="14.25">
      <c r="IT307" s="203"/>
      <c r="IU307" s="203"/>
      <c r="IV307" s="203"/>
    </row>
    <row r="308" spans="254:256" s="424" customFormat="1" ht="14.25">
      <c r="IT308" s="203"/>
      <c r="IU308" s="203"/>
      <c r="IV308" s="203"/>
    </row>
    <row r="309" spans="254:256" s="424" customFormat="1" ht="14.25">
      <c r="IT309" s="203"/>
      <c r="IU309" s="203"/>
      <c r="IV309" s="203"/>
    </row>
    <row r="310" spans="254:256" s="424" customFormat="1" ht="14.25">
      <c r="IT310" s="203"/>
      <c r="IU310" s="203"/>
      <c r="IV310" s="203"/>
    </row>
    <row r="311" spans="254:256" s="424" customFormat="1" ht="14.25">
      <c r="IT311" s="203"/>
      <c r="IU311" s="203"/>
      <c r="IV311" s="203"/>
    </row>
    <row r="312" spans="254:256" s="424" customFormat="1" ht="14.25">
      <c r="IT312" s="203"/>
      <c r="IU312" s="203"/>
      <c r="IV312" s="203"/>
    </row>
    <row r="313" spans="254:256" s="424" customFormat="1" ht="14.25">
      <c r="IT313" s="203"/>
      <c r="IU313" s="203"/>
      <c r="IV313" s="203"/>
    </row>
    <row r="314" spans="254:256" s="424" customFormat="1" ht="14.25">
      <c r="IT314" s="203"/>
      <c r="IU314" s="203"/>
      <c r="IV314" s="203"/>
    </row>
    <row r="315" spans="254:256" s="424" customFormat="1" ht="14.25">
      <c r="IT315" s="203"/>
      <c r="IU315" s="203"/>
      <c r="IV315" s="203"/>
    </row>
    <row r="316" spans="254:256" s="424" customFormat="1" ht="14.25">
      <c r="IT316" s="203"/>
      <c r="IU316" s="203"/>
      <c r="IV316" s="203"/>
    </row>
    <row r="317" spans="254:256" s="424" customFormat="1" ht="14.25">
      <c r="IT317" s="203"/>
      <c r="IU317" s="203"/>
      <c r="IV317" s="203"/>
    </row>
    <row r="318" spans="254:256" s="424" customFormat="1" ht="14.25">
      <c r="IT318" s="203"/>
      <c r="IU318" s="203"/>
      <c r="IV318" s="203"/>
    </row>
    <row r="319" spans="254:256" s="424" customFormat="1" ht="14.25">
      <c r="IT319" s="203"/>
      <c r="IU319" s="203"/>
      <c r="IV319" s="203"/>
    </row>
    <row r="320" spans="254:256" s="424" customFormat="1" ht="14.25">
      <c r="IT320" s="203"/>
      <c r="IU320" s="203"/>
      <c r="IV320" s="203"/>
    </row>
    <row r="321" spans="254:256" s="424" customFormat="1" ht="14.25">
      <c r="IT321" s="203"/>
      <c r="IU321" s="203"/>
      <c r="IV321" s="203"/>
    </row>
    <row r="322" spans="254:256" s="424" customFormat="1" ht="14.25">
      <c r="IT322" s="203"/>
      <c r="IU322" s="203"/>
      <c r="IV322" s="203"/>
    </row>
    <row r="323" spans="254:256" s="424" customFormat="1" ht="14.25">
      <c r="IT323" s="203"/>
      <c r="IU323" s="203"/>
      <c r="IV323" s="203"/>
    </row>
    <row r="324" spans="254:256" s="424" customFormat="1" ht="14.25">
      <c r="IT324" s="203"/>
      <c r="IU324" s="203"/>
      <c r="IV324" s="203"/>
    </row>
    <row r="325" spans="254:256" s="424" customFormat="1" ht="14.25">
      <c r="IT325" s="203"/>
      <c r="IU325" s="203"/>
      <c r="IV325" s="203"/>
    </row>
    <row r="326" spans="254:256" s="424" customFormat="1" ht="14.25">
      <c r="IT326" s="203"/>
      <c r="IU326" s="203"/>
      <c r="IV326" s="203"/>
    </row>
    <row r="327" spans="254:256" s="424" customFormat="1" ht="14.25">
      <c r="IT327" s="203"/>
      <c r="IU327" s="203"/>
      <c r="IV327" s="203"/>
    </row>
    <row r="328" spans="254:256" s="424" customFormat="1" ht="14.25">
      <c r="IT328" s="203"/>
      <c r="IU328" s="203"/>
      <c r="IV328" s="203"/>
    </row>
    <row r="329" spans="254:256" s="424" customFormat="1" ht="14.25">
      <c r="IT329" s="203"/>
      <c r="IU329" s="203"/>
      <c r="IV329" s="203"/>
    </row>
    <row r="330" spans="254:256" s="424" customFormat="1" ht="14.25">
      <c r="IT330" s="203"/>
      <c r="IU330" s="203"/>
      <c r="IV330" s="203"/>
    </row>
    <row r="331" spans="254:256" s="424" customFormat="1" ht="14.25">
      <c r="IT331" s="203"/>
      <c r="IU331" s="203"/>
      <c r="IV331" s="203"/>
    </row>
    <row r="332" spans="254:256" s="424" customFormat="1" ht="14.25">
      <c r="IT332" s="203"/>
      <c r="IU332" s="203"/>
      <c r="IV332" s="203"/>
    </row>
    <row r="333" spans="254:256" s="424" customFormat="1" ht="14.25">
      <c r="IT333" s="203"/>
      <c r="IU333" s="203"/>
      <c r="IV333" s="203"/>
    </row>
    <row r="334" spans="254:256" s="424" customFormat="1" ht="14.25">
      <c r="IT334" s="203"/>
      <c r="IU334" s="203"/>
      <c r="IV334" s="203"/>
    </row>
    <row r="335" spans="254:256" s="424" customFormat="1" ht="14.25">
      <c r="IT335" s="203"/>
      <c r="IU335" s="203"/>
      <c r="IV335" s="203"/>
    </row>
    <row r="336" spans="254:256" s="424" customFormat="1" ht="14.25">
      <c r="IT336" s="203"/>
      <c r="IU336" s="203"/>
      <c r="IV336" s="203"/>
    </row>
    <row r="337" spans="254:256" s="424" customFormat="1" ht="14.25">
      <c r="IT337" s="203"/>
      <c r="IU337" s="203"/>
      <c r="IV337" s="203"/>
    </row>
    <row r="338" spans="254:256" s="424" customFormat="1" ht="14.25">
      <c r="IT338" s="203"/>
      <c r="IU338" s="203"/>
      <c r="IV338" s="203"/>
    </row>
    <row r="339" spans="254:256" s="424" customFormat="1" ht="14.25">
      <c r="IT339" s="203"/>
      <c r="IU339" s="203"/>
      <c r="IV339" s="203"/>
    </row>
    <row r="340" spans="254:256" s="424" customFormat="1" ht="14.25">
      <c r="IT340" s="203"/>
      <c r="IU340" s="203"/>
      <c r="IV340" s="203"/>
    </row>
    <row r="341" spans="254:256" s="424" customFormat="1" ht="14.25">
      <c r="IT341" s="203"/>
      <c r="IU341" s="203"/>
      <c r="IV341" s="203"/>
    </row>
    <row r="342" spans="254:256" s="424" customFormat="1" ht="14.25">
      <c r="IT342" s="203"/>
      <c r="IU342" s="203"/>
      <c r="IV342" s="203"/>
    </row>
    <row r="343" spans="254:256" s="424" customFormat="1" ht="14.25">
      <c r="IT343" s="203"/>
      <c r="IU343" s="203"/>
      <c r="IV343" s="203"/>
    </row>
    <row r="344" spans="254:256" s="424" customFormat="1" ht="14.25">
      <c r="IT344" s="203"/>
      <c r="IU344" s="203"/>
      <c r="IV344" s="203"/>
    </row>
    <row r="345" spans="254:256" s="424" customFormat="1" ht="14.25">
      <c r="IT345" s="203"/>
      <c r="IU345" s="203"/>
      <c r="IV345" s="203"/>
    </row>
    <row r="346" spans="254:256" s="424" customFormat="1" ht="14.25">
      <c r="IT346" s="203"/>
      <c r="IU346" s="203"/>
      <c r="IV346" s="203"/>
    </row>
    <row r="347" spans="254:256" s="424" customFormat="1" ht="14.25">
      <c r="IT347" s="203"/>
      <c r="IU347" s="203"/>
      <c r="IV347" s="203"/>
    </row>
    <row r="348" spans="254:256" s="424" customFormat="1" ht="14.25">
      <c r="IT348" s="203"/>
      <c r="IU348" s="203"/>
      <c r="IV348" s="203"/>
    </row>
    <row r="349" spans="254:256" s="424" customFormat="1" ht="14.25">
      <c r="IT349" s="203"/>
      <c r="IU349" s="203"/>
      <c r="IV349" s="203"/>
    </row>
    <row r="350" spans="254:256" s="424" customFormat="1" ht="14.25">
      <c r="IT350" s="203"/>
      <c r="IU350" s="203"/>
      <c r="IV350" s="203"/>
    </row>
    <row r="351" spans="254:256" s="424" customFormat="1" ht="14.25">
      <c r="IT351" s="203"/>
      <c r="IU351" s="203"/>
      <c r="IV351" s="203"/>
    </row>
    <row r="352" spans="254:256" s="424" customFormat="1" ht="14.25">
      <c r="IT352" s="203"/>
      <c r="IU352" s="203"/>
      <c r="IV352" s="203"/>
    </row>
    <row r="353" spans="254:256" s="424" customFormat="1" ht="14.25">
      <c r="IT353" s="203"/>
      <c r="IU353" s="203"/>
      <c r="IV353" s="203"/>
    </row>
    <row r="354" spans="254:256" s="424" customFormat="1" ht="14.25">
      <c r="IT354" s="203"/>
      <c r="IU354" s="203"/>
      <c r="IV354" s="203"/>
    </row>
    <row r="355" spans="254:256" s="424" customFormat="1" ht="14.25">
      <c r="IT355" s="203"/>
      <c r="IU355" s="203"/>
      <c r="IV355" s="203"/>
    </row>
    <row r="356" spans="254:256" s="424" customFormat="1" ht="14.25">
      <c r="IT356" s="203"/>
      <c r="IU356" s="203"/>
      <c r="IV356" s="203"/>
    </row>
    <row r="357" spans="254:256" s="424" customFormat="1" ht="14.25">
      <c r="IT357" s="203"/>
      <c r="IU357" s="203"/>
      <c r="IV357" s="203"/>
    </row>
    <row r="358" spans="254:256" s="424" customFormat="1" ht="14.25">
      <c r="IT358" s="203"/>
      <c r="IU358" s="203"/>
      <c r="IV358" s="203"/>
    </row>
    <row r="359" spans="254:256" s="424" customFormat="1" ht="14.25">
      <c r="IT359" s="203"/>
      <c r="IU359" s="203"/>
      <c r="IV359" s="203"/>
    </row>
    <row r="360" spans="254:256" s="424" customFormat="1" ht="14.25">
      <c r="IT360" s="203"/>
      <c r="IU360" s="203"/>
      <c r="IV360" s="203"/>
    </row>
    <row r="361" spans="254:256" s="424" customFormat="1" ht="14.25">
      <c r="IT361" s="203"/>
      <c r="IU361" s="203"/>
      <c r="IV361" s="203"/>
    </row>
    <row r="362" spans="254:256" s="424" customFormat="1" ht="14.25">
      <c r="IT362" s="203"/>
      <c r="IU362" s="203"/>
      <c r="IV362" s="203"/>
    </row>
    <row r="363" spans="254:256" s="424" customFormat="1" ht="14.25">
      <c r="IT363" s="203"/>
      <c r="IU363" s="203"/>
      <c r="IV363" s="203"/>
    </row>
    <row r="364" spans="254:256" s="424" customFormat="1" ht="14.25">
      <c r="IT364" s="203"/>
      <c r="IU364" s="203"/>
      <c r="IV364" s="203"/>
    </row>
    <row r="365" spans="254:256" s="424" customFormat="1" ht="14.25">
      <c r="IT365" s="203"/>
      <c r="IU365" s="203"/>
      <c r="IV365" s="203"/>
    </row>
    <row r="366" spans="254:256" s="424" customFormat="1" ht="14.25">
      <c r="IT366" s="203"/>
      <c r="IU366" s="203"/>
      <c r="IV366" s="203"/>
    </row>
    <row r="367" spans="254:256" s="424" customFormat="1" ht="14.25">
      <c r="IT367" s="203"/>
      <c r="IU367" s="203"/>
      <c r="IV367" s="203"/>
    </row>
    <row r="368" spans="254:256" s="424" customFormat="1" ht="14.25">
      <c r="IT368" s="203"/>
      <c r="IU368" s="203"/>
      <c r="IV368" s="203"/>
    </row>
    <row r="369" spans="254:256" s="424" customFormat="1" ht="14.25">
      <c r="IT369" s="203"/>
      <c r="IU369" s="203"/>
      <c r="IV369" s="203"/>
    </row>
    <row r="370" spans="254:256" s="424" customFormat="1" ht="14.25">
      <c r="IT370" s="203"/>
      <c r="IU370" s="203"/>
      <c r="IV370" s="203"/>
    </row>
    <row r="371" spans="254:256" s="424" customFormat="1" ht="14.25">
      <c r="IT371" s="203"/>
      <c r="IU371" s="203"/>
      <c r="IV371" s="203"/>
    </row>
    <row r="372" spans="254:256" s="424" customFormat="1" ht="14.25">
      <c r="IT372" s="203"/>
      <c r="IU372" s="203"/>
      <c r="IV372" s="203"/>
    </row>
    <row r="373" spans="254:256" s="424" customFormat="1" ht="14.25">
      <c r="IT373" s="203"/>
      <c r="IU373" s="203"/>
      <c r="IV373" s="203"/>
    </row>
    <row r="374" spans="254:256" s="424" customFormat="1" ht="14.25">
      <c r="IT374" s="203"/>
      <c r="IU374" s="203"/>
      <c r="IV374" s="203"/>
    </row>
    <row r="375" spans="254:256" s="424" customFormat="1" ht="14.25">
      <c r="IT375" s="203"/>
      <c r="IU375" s="203"/>
      <c r="IV375" s="203"/>
    </row>
    <row r="376" spans="254:256" s="424" customFormat="1" ht="14.25">
      <c r="IT376" s="203"/>
      <c r="IU376" s="203"/>
      <c r="IV376" s="203"/>
    </row>
    <row r="377" spans="254:256" s="424" customFormat="1" ht="14.25">
      <c r="IT377" s="203"/>
      <c r="IU377" s="203"/>
      <c r="IV377" s="203"/>
    </row>
    <row r="378" spans="254:256" s="424" customFormat="1" ht="14.25">
      <c r="IT378" s="203"/>
      <c r="IU378" s="203"/>
      <c r="IV378" s="203"/>
    </row>
    <row r="379" spans="254:256" s="424" customFormat="1" ht="14.25">
      <c r="IT379" s="203"/>
      <c r="IU379" s="203"/>
      <c r="IV379" s="203"/>
    </row>
    <row r="380" spans="254:256" s="424" customFormat="1" ht="14.25">
      <c r="IT380" s="203"/>
      <c r="IU380" s="203"/>
      <c r="IV380" s="203"/>
    </row>
    <row r="381" spans="254:256" s="424" customFormat="1" ht="14.25">
      <c r="IT381" s="203"/>
      <c r="IU381" s="203"/>
      <c r="IV381" s="203"/>
    </row>
    <row r="382" spans="254:256" s="424" customFormat="1" ht="14.25">
      <c r="IT382" s="203"/>
      <c r="IU382" s="203"/>
      <c r="IV382" s="203"/>
    </row>
    <row r="383" spans="254:256" s="424" customFormat="1" ht="14.25">
      <c r="IT383" s="203"/>
      <c r="IU383" s="203"/>
      <c r="IV383" s="203"/>
    </row>
    <row r="384" spans="254:256" s="424" customFormat="1" ht="14.25">
      <c r="IT384" s="203"/>
      <c r="IU384" s="203"/>
      <c r="IV384" s="203"/>
    </row>
    <row r="385" spans="254:256" s="424" customFormat="1" ht="14.25">
      <c r="IT385" s="203"/>
      <c r="IU385" s="203"/>
      <c r="IV385" s="203"/>
    </row>
    <row r="386" spans="254:256" s="424" customFormat="1" ht="14.25">
      <c r="IT386" s="203"/>
      <c r="IU386" s="203"/>
      <c r="IV386" s="203"/>
    </row>
    <row r="387" spans="254:256" s="424" customFormat="1" ht="14.25">
      <c r="IT387" s="203"/>
      <c r="IU387" s="203"/>
      <c r="IV387" s="203"/>
    </row>
    <row r="388" spans="254:256" s="424" customFormat="1" ht="14.25">
      <c r="IT388" s="203"/>
      <c r="IU388" s="203"/>
      <c r="IV388" s="203"/>
    </row>
    <row r="389" spans="254:256" s="424" customFormat="1" ht="14.25">
      <c r="IT389" s="203"/>
      <c r="IU389" s="203"/>
      <c r="IV389" s="203"/>
    </row>
    <row r="390" spans="254:256" s="424" customFormat="1" ht="14.25">
      <c r="IT390" s="203"/>
      <c r="IU390" s="203"/>
      <c r="IV390" s="203"/>
    </row>
    <row r="391" spans="254:256" s="424" customFormat="1" ht="14.25">
      <c r="IT391" s="203"/>
      <c r="IU391" s="203"/>
      <c r="IV391" s="203"/>
    </row>
    <row r="392" spans="254:256" s="424" customFormat="1" ht="14.25">
      <c r="IT392" s="203"/>
      <c r="IU392" s="203"/>
      <c r="IV392" s="203"/>
    </row>
    <row r="393" spans="254:256" s="424" customFormat="1" ht="14.25">
      <c r="IT393" s="203"/>
      <c r="IU393" s="203"/>
      <c r="IV393" s="203"/>
    </row>
    <row r="394" spans="254:256" s="424" customFormat="1" ht="14.25">
      <c r="IT394" s="203"/>
      <c r="IU394" s="203"/>
      <c r="IV394" s="203"/>
    </row>
    <row r="395" spans="254:256" s="424" customFormat="1" ht="14.25">
      <c r="IT395" s="203"/>
      <c r="IU395" s="203"/>
      <c r="IV395" s="203"/>
    </row>
    <row r="396" spans="254:256" s="424" customFormat="1" ht="14.25">
      <c r="IT396" s="203"/>
      <c r="IU396" s="203"/>
      <c r="IV396" s="203"/>
    </row>
    <row r="397" spans="254:256" s="424" customFormat="1" ht="14.25">
      <c r="IT397" s="203"/>
      <c r="IU397" s="203"/>
      <c r="IV397" s="203"/>
    </row>
    <row r="398" spans="254:256" s="424" customFormat="1" ht="14.25">
      <c r="IT398" s="203"/>
      <c r="IU398" s="203"/>
      <c r="IV398" s="203"/>
    </row>
    <row r="399" spans="254:256" s="424" customFormat="1" ht="14.25">
      <c r="IT399" s="203"/>
      <c r="IU399" s="203"/>
      <c r="IV399" s="203"/>
    </row>
    <row r="400" spans="254:256" s="424" customFormat="1" ht="14.25">
      <c r="IT400" s="203"/>
      <c r="IU400" s="203"/>
      <c r="IV400" s="203"/>
    </row>
    <row r="401" spans="254:256" s="424" customFormat="1" ht="14.25">
      <c r="IT401" s="203"/>
      <c r="IU401" s="203"/>
      <c r="IV401" s="203"/>
    </row>
    <row r="402" spans="254:256" s="424" customFormat="1" ht="14.25">
      <c r="IT402" s="203"/>
      <c r="IU402" s="203"/>
      <c r="IV402" s="203"/>
    </row>
    <row r="403" spans="254:256" s="424" customFormat="1" ht="14.25">
      <c r="IT403" s="203"/>
      <c r="IU403" s="203"/>
      <c r="IV403" s="203"/>
    </row>
    <row r="404" spans="254:256" s="424" customFormat="1" ht="14.25">
      <c r="IT404" s="203"/>
      <c r="IU404" s="203"/>
      <c r="IV404" s="203"/>
    </row>
    <row r="405" spans="254:256" s="424" customFormat="1" ht="14.25">
      <c r="IT405" s="203"/>
      <c r="IU405" s="203"/>
      <c r="IV405" s="203"/>
    </row>
    <row r="406" spans="254:256" s="424" customFormat="1" ht="14.25">
      <c r="IT406" s="203"/>
      <c r="IU406" s="203"/>
      <c r="IV406" s="203"/>
    </row>
    <row r="407" spans="254:256" s="424" customFormat="1" ht="14.25">
      <c r="IT407" s="203"/>
      <c r="IU407" s="203"/>
      <c r="IV407" s="203"/>
    </row>
    <row r="408" spans="254:256" s="424" customFormat="1" ht="14.25">
      <c r="IT408" s="203"/>
      <c r="IU408" s="203"/>
      <c r="IV408" s="203"/>
    </row>
    <row r="409" spans="254:256" s="424" customFormat="1" ht="14.25">
      <c r="IT409" s="203"/>
      <c r="IU409" s="203"/>
      <c r="IV409" s="203"/>
    </row>
    <row r="410" spans="254:256" s="424" customFormat="1" ht="14.25">
      <c r="IT410" s="203"/>
      <c r="IU410" s="203"/>
      <c r="IV410" s="203"/>
    </row>
    <row r="411" spans="254:256" s="424" customFormat="1" ht="14.25">
      <c r="IT411" s="203"/>
      <c r="IU411" s="203"/>
      <c r="IV411" s="203"/>
    </row>
    <row r="412" spans="254:256" s="424" customFormat="1" ht="14.25">
      <c r="IT412" s="203"/>
      <c r="IU412" s="203"/>
      <c r="IV412" s="203"/>
    </row>
    <row r="413" spans="254:256" s="424" customFormat="1" ht="14.25">
      <c r="IT413" s="203"/>
      <c r="IU413" s="203"/>
      <c r="IV413" s="203"/>
    </row>
    <row r="414" spans="254:256" s="424" customFormat="1" ht="14.25">
      <c r="IT414" s="203"/>
      <c r="IU414" s="203"/>
      <c r="IV414" s="203"/>
    </row>
    <row r="415" spans="254:256" s="424" customFormat="1" ht="14.25">
      <c r="IT415" s="203"/>
      <c r="IU415" s="203"/>
      <c r="IV415" s="203"/>
    </row>
    <row r="416" spans="254:256" s="424" customFormat="1" ht="14.25">
      <c r="IT416" s="203"/>
      <c r="IU416" s="203"/>
      <c r="IV416" s="203"/>
    </row>
    <row r="417" spans="254:256" s="424" customFormat="1" ht="14.25">
      <c r="IT417" s="203"/>
      <c r="IU417" s="203"/>
      <c r="IV417" s="203"/>
    </row>
    <row r="418" spans="254:256" s="424" customFormat="1" ht="14.25">
      <c r="IT418" s="203"/>
      <c r="IU418" s="203"/>
      <c r="IV418" s="203"/>
    </row>
    <row r="419" spans="254:256" s="424" customFormat="1" ht="14.25">
      <c r="IT419" s="203"/>
      <c r="IU419" s="203"/>
      <c r="IV419" s="203"/>
    </row>
    <row r="420" spans="254:256" s="424" customFormat="1" ht="14.25">
      <c r="IT420" s="203"/>
      <c r="IU420" s="203"/>
      <c r="IV420" s="203"/>
    </row>
    <row r="421" spans="254:256" s="424" customFormat="1" ht="14.25">
      <c r="IT421" s="203"/>
      <c r="IU421" s="203"/>
      <c r="IV421" s="203"/>
    </row>
    <row r="422" spans="254:256" s="424" customFormat="1" ht="14.25">
      <c r="IT422" s="203"/>
      <c r="IU422" s="203"/>
      <c r="IV422" s="203"/>
    </row>
    <row r="423" spans="254:256" s="424" customFormat="1" ht="14.25">
      <c r="IT423" s="203"/>
      <c r="IU423" s="203"/>
      <c r="IV423" s="203"/>
    </row>
    <row r="424" spans="254:256" s="424" customFormat="1" ht="14.25">
      <c r="IT424" s="203"/>
      <c r="IU424" s="203"/>
      <c r="IV424" s="203"/>
    </row>
    <row r="425" spans="254:256" s="424" customFormat="1" ht="14.25">
      <c r="IT425" s="203"/>
      <c r="IU425" s="203"/>
      <c r="IV425" s="203"/>
    </row>
    <row r="426" spans="254:256" s="424" customFormat="1" ht="14.25">
      <c r="IT426" s="203"/>
      <c r="IU426" s="203"/>
      <c r="IV426" s="203"/>
    </row>
    <row r="427" spans="254:256" s="424" customFormat="1" ht="14.25">
      <c r="IT427" s="203"/>
      <c r="IU427" s="203"/>
      <c r="IV427" s="203"/>
    </row>
    <row r="428" spans="254:256" s="424" customFormat="1" ht="14.25">
      <c r="IT428" s="203"/>
      <c r="IU428" s="203"/>
      <c r="IV428" s="203"/>
    </row>
    <row r="429" spans="254:256" s="424" customFormat="1" ht="14.25">
      <c r="IT429" s="203"/>
      <c r="IU429" s="203"/>
      <c r="IV429" s="203"/>
    </row>
    <row r="430" spans="254:256" s="424" customFormat="1" ht="14.25">
      <c r="IT430" s="203"/>
      <c r="IU430" s="203"/>
      <c r="IV430" s="203"/>
    </row>
    <row r="431" spans="254:256" s="424" customFormat="1" ht="14.25">
      <c r="IT431" s="203"/>
      <c r="IU431" s="203"/>
      <c r="IV431" s="203"/>
    </row>
    <row r="432" spans="254:256" s="424" customFormat="1" ht="14.25">
      <c r="IT432" s="203"/>
      <c r="IU432" s="203"/>
      <c r="IV432" s="203"/>
    </row>
    <row r="433" spans="254:256" s="424" customFormat="1" ht="14.25">
      <c r="IT433" s="203"/>
      <c r="IU433" s="203"/>
      <c r="IV433" s="203"/>
    </row>
    <row r="434" spans="254:256" s="424" customFormat="1" ht="14.25">
      <c r="IT434" s="203"/>
      <c r="IU434" s="203"/>
      <c r="IV434" s="203"/>
    </row>
    <row r="435" spans="254:256" s="424" customFormat="1" ht="14.25">
      <c r="IT435" s="203"/>
      <c r="IU435" s="203"/>
      <c r="IV435" s="203"/>
    </row>
    <row r="436" spans="254:256" s="424" customFormat="1" ht="14.25">
      <c r="IT436" s="203"/>
      <c r="IU436" s="203"/>
      <c r="IV436" s="203"/>
    </row>
    <row r="437" spans="254:256" s="424" customFormat="1" ht="14.25">
      <c r="IT437" s="203"/>
      <c r="IU437" s="203"/>
      <c r="IV437" s="203"/>
    </row>
    <row r="438" spans="254:256" s="424" customFormat="1" ht="14.25">
      <c r="IT438" s="203"/>
      <c r="IU438" s="203"/>
      <c r="IV438" s="203"/>
    </row>
    <row r="439" spans="254:256" s="424" customFormat="1" ht="14.25">
      <c r="IT439" s="203"/>
      <c r="IU439" s="203"/>
      <c r="IV439" s="203"/>
    </row>
    <row r="440" spans="254:256" s="424" customFormat="1" ht="14.25">
      <c r="IT440" s="203"/>
      <c r="IU440" s="203"/>
      <c r="IV440" s="203"/>
    </row>
    <row r="441" spans="254:256" s="424" customFormat="1" ht="14.25">
      <c r="IT441" s="203"/>
      <c r="IU441" s="203"/>
      <c r="IV441" s="203"/>
    </row>
    <row r="442" spans="254:256" s="424" customFormat="1" ht="14.25">
      <c r="IT442" s="203"/>
      <c r="IU442" s="203"/>
      <c r="IV442" s="203"/>
    </row>
    <row r="443" spans="254:256" s="424" customFormat="1" ht="14.25">
      <c r="IT443" s="203"/>
      <c r="IU443" s="203"/>
      <c r="IV443" s="203"/>
    </row>
    <row r="444" spans="254:256" s="424" customFormat="1" ht="14.25">
      <c r="IT444" s="203"/>
      <c r="IU444" s="203"/>
      <c r="IV444" s="203"/>
    </row>
    <row r="445" spans="254:256" s="424" customFormat="1" ht="14.25">
      <c r="IT445" s="203"/>
      <c r="IU445" s="203"/>
      <c r="IV445" s="203"/>
    </row>
    <row r="446" spans="254:256" s="424" customFormat="1" ht="14.25">
      <c r="IT446" s="203"/>
      <c r="IU446" s="203"/>
      <c r="IV446" s="203"/>
    </row>
    <row r="447" spans="254:256" s="424" customFormat="1" ht="14.25">
      <c r="IT447" s="203"/>
      <c r="IU447" s="203"/>
      <c r="IV447" s="203"/>
    </row>
    <row r="448" spans="254:256" s="424" customFormat="1" ht="14.25">
      <c r="IT448" s="203"/>
      <c r="IU448" s="203"/>
      <c r="IV448" s="203"/>
    </row>
    <row r="449" spans="254:256" s="424" customFormat="1" ht="14.25">
      <c r="IT449" s="203"/>
      <c r="IU449" s="203"/>
      <c r="IV449" s="203"/>
    </row>
    <row r="450" spans="254:256" s="424" customFormat="1" ht="14.25">
      <c r="IT450" s="203"/>
      <c r="IU450" s="203"/>
      <c r="IV450" s="203"/>
    </row>
    <row r="451" spans="254:256" s="424" customFormat="1" ht="14.25">
      <c r="IT451" s="203"/>
      <c r="IU451" s="203"/>
      <c r="IV451" s="203"/>
    </row>
    <row r="452" spans="254:256" s="424" customFormat="1" ht="14.25">
      <c r="IT452" s="203"/>
      <c r="IU452" s="203"/>
      <c r="IV452" s="203"/>
    </row>
    <row r="453" spans="254:256" s="424" customFormat="1" ht="14.25">
      <c r="IT453" s="203"/>
      <c r="IU453" s="203"/>
      <c r="IV453" s="203"/>
    </row>
    <row r="454" spans="254:256" s="424" customFormat="1" ht="14.25">
      <c r="IT454" s="203"/>
      <c r="IU454" s="203"/>
      <c r="IV454" s="203"/>
    </row>
    <row r="455" spans="254:256" s="424" customFormat="1" ht="14.25">
      <c r="IT455" s="203"/>
      <c r="IU455" s="203"/>
      <c r="IV455" s="203"/>
    </row>
    <row r="456" spans="254:256" s="424" customFormat="1" ht="14.25">
      <c r="IT456" s="203"/>
      <c r="IU456" s="203"/>
      <c r="IV456" s="203"/>
    </row>
    <row r="457" spans="254:256" s="424" customFormat="1" ht="14.25">
      <c r="IT457" s="203"/>
      <c r="IU457" s="203"/>
      <c r="IV457" s="203"/>
    </row>
    <row r="458" spans="254:256" s="424" customFormat="1" ht="14.25">
      <c r="IT458" s="203"/>
      <c r="IU458" s="203"/>
      <c r="IV458" s="203"/>
    </row>
    <row r="459" spans="254:256" s="424" customFormat="1" ht="14.25">
      <c r="IT459" s="203"/>
      <c r="IU459" s="203"/>
      <c r="IV459" s="203"/>
    </row>
    <row r="460" spans="254:256" s="424" customFormat="1" ht="14.25">
      <c r="IT460" s="203"/>
      <c r="IU460" s="203"/>
      <c r="IV460" s="203"/>
    </row>
    <row r="461" spans="254:256" s="424" customFormat="1" ht="14.25">
      <c r="IT461" s="203"/>
      <c r="IU461" s="203"/>
      <c r="IV461" s="203"/>
    </row>
    <row r="462" spans="254:256" s="424" customFormat="1" ht="14.25">
      <c r="IT462" s="203"/>
      <c r="IU462" s="203"/>
      <c r="IV462" s="203"/>
    </row>
    <row r="463" spans="254:256" s="424" customFormat="1" ht="14.25">
      <c r="IT463" s="203"/>
      <c r="IU463" s="203"/>
      <c r="IV463" s="203"/>
    </row>
    <row r="464" spans="254:256" s="424" customFormat="1" ht="14.25">
      <c r="IT464" s="203"/>
      <c r="IU464" s="203"/>
      <c r="IV464" s="203"/>
    </row>
    <row r="465" spans="254:256" s="424" customFormat="1" ht="14.25">
      <c r="IT465" s="203"/>
      <c r="IU465" s="203"/>
      <c r="IV465" s="203"/>
    </row>
    <row r="466" spans="254:256" s="424" customFormat="1" ht="14.25">
      <c r="IT466" s="203"/>
      <c r="IU466" s="203"/>
      <c r="IV466" s="203"/>
    </row>
    <row r="467" spans="254:256" s="424" customFormat="1" ht="14.25">
      <c r="IT467" s="203"/>
      <c r="IU467" s="203"/>
      <c r="IV467" s="203"/>
    </row>
    <row r="468" spans="254:256" s="424" customFormat="1" ht="14.25">
      <c r="IT468" s="203"/>
      <c r="IU468" s="203"/>
      <c r="IV468" s="203"/>
    </row>
    <row r="469" spans="254:256" s="424" customFormat="1" ht="14.25">
      <c r="IT469" s="203"/>
      <c r="IU469" s="203"/>
      <c r="IV469" s="203"/>
    </row>
    <row r="470" spans="254:256" s="424" customFormat="1" ht="14.25">
      <c r="IT470" s="203"/>
      <c r="IU470" s="203"/>
      <c r="IV470" s="203"/>
    </row>
    <row r="471" spans="254:256" s="424" customFormat="1" ht="14.25">
      <c r="IT471" s="203"/>
      <c r="IU471" s="203"/>
      <c r="IV471" s="203"/>
    </row>
    <row r="472" spans="254:256" s="424" customFormat="1" ht="14.25">
      <c r="IT472" s="203"/>
      <c r="IU472" s="203"/>
      <c r="IV472" s="203"/>
    </row>
    <row r="473" spans="254:256" s="424" customFormat="1" ht="14.25">
      <c r="IT473" s="203"/>
      <c r="IU473" s="203"/>
      <c r="IV473" s="203"/>
    </row>
    <row r="474" spans="254:256" s="424" customFormat="1" ht="14.25">
      <c r="IT474" s="203"/>
      <c r="IU474" s="203"/>
      <c r="IV474" s="203"/>
    </row>
    <row r="475" spans="254:256" s="424" customFormat="1" ht="14.25">
      <c r="IT475" s="203"/>
      <c r="IU475" s="203"/>
      <c r="IV475" s="203"/>
    </row>
    <row r="476" spans="254:256" s="424" customFormat="1" ht="14.25">
      <c r="IT476" s="203"/>
      <c r="IU476" s="203"/>
      <c r="IV476" s="203"/>
    </row>
    <row r="477" spans="254:256" s="424" customFormat="1" ht="14.25">
      <c r="IT477" s="203"/>
      <c r="IU477" s="203"/>
      <c r="IV477" s="203"/>
    </row>
    <row r="478" spans="254:256" s="424" customFormat="1" ht="14.25">
      <c r="IT478" s="203"/>
      <c r="IU478" s="203"/>
      <c r="IV478" s="203"/>
    </row>
    <row r="479" spans="254:256" s="424" customFormat="1" ht="14.25">
      <c r="IT479" s="203"/>
      <c r="IU479" s="203"/>
      <c r="IV479" s="203"/>
    </row>
    <row r="480" spans="254:256" s="424" customFormat="1" ht="14.25">
      <c r="IT480" s="203"/>
      <c r="IU480" s="203"/>
      <c r="IV480" s="203"/>
    </row>
    <row r="481" spans="254:256" s="424" customFormat="1" ht="14.25">
      <c r="IT481" s="203"/>
      <c r="IU481" s="203"/>
      <c r="IV481" s="203"/>
    </row>
    <row r="482" spans="254:256" s="424" customFormat="1" ht="14.25">
      <c r="IT482" s="203"/>
      <c r="IU482" s="203"/>
      <c r="IV482" s="203"/>
    </row>
    <row r="483" spans="254:256" s="424" customFormat="1" ht="14.25">
      <c r="IT483" s="203"/>
      <c r="IU483" s="203"/>
      <c r="IV483" s="203"/>
    </row>
    <row r="484" spans="254:256" s="424" customFormat="1" ht="14.25">
      <c r="IT484" s="203"/>
      <c r="IU484" s="203"/>
      <c r="IV484" s="203"/>
    </row>
    <row r="485" spans="254:256" s="424" customFormat="1" ht="14.25">
      <c r="IT485" s="203"/>
      <c r="IU485" s="203"/>
      <c r="IV485" s="203"/>
    </row>
    <row r="486" spans="254:256" s="424" customFormat="1" ht="14.25">
      <c r="IT486" s="203"/>
      <c r="IU486" s="203"/>
      <c r="IV486" s="203"/>
    </row>
    <row r="487" spans="254:256" s="424" customFormat="1" ht="14.25">
      <c r="IT487" s="203"/>
      <c r="IU487" s="203"/>
      <c r="IV487" s="203"/>
    </row>
    <row r="488" spans="254:256" s="424" customFormat="1" ht="14.25">
      <c r="IT488" s="203"/>
      <c r="IU488" s="203"/>
      <c r="IV488" s="203"/>
    </row>
    <row r="489" spans="254:256" s="424" customFormat="1" ht="14.25">
      <c r="IT489" s="203"/>
      <c r="IU489" s="203"/>
      <c r="IV489" s="203"/>
    </row>
    <row r="490" spans="254:256" s="424" customFormat="1" ht="14.25">
      <c r="IT490" s="203"/>
      <c r="IU490" s="203"/>
      <c r="IV490" s="203"/>
    </row>
    <row r="491" spans="254:256" s="424" customFormat="1" ht="14.25">
      <c r="IT491" s="203"/>
      <c r="IU491" s="203"/>
      <c r="IV491" s="203"/>
    </row>
    <row r="492" spans="254:256" s="424" customFormat="1" ht="14.25">
      <c r="IT492" s="203"/>
      <c r="IU492" s="203"/>
      <c r="IV492" s="203"/>
    </row>
    <row r="493" spans="254:256" s="424" customFormat="1" ht="14.25">
      <c r="IT493" s="203"/>
      <c r="IU493" s="203"/>
      <c r="IV493" s="203"/>
    </row>
    <row r="494" spans="254:256" s="424" customFormat="1" ht="14.25">
      <c r="IT494" s="203"/>
      <c r="IU494" s="203"/>
      <c r="IV494" s="203"/>
    </row>
    <row r="495" spans="254:256" s="424" customFormat="1" ht="14.25">
      <c r="IT495" s="203"/>
      <c r="IU495" s="203"/>
      <c r="IV495" s="203"/>
    </row>
    <row r="496" spans="254:256" s="424" customFormat="1" ht="14.25">
      <c r="IT496" s="203"/>
      <c r="IU496" s="203"/>
      <c r="IV496" s="203"/>
    </row>
    <row r="497" spans="254:256" s="424" customFormat="1" ht="14.25">
      <c r="IT497" s="203"/>
      <c r="IU497" s="203"/>
      <c r="IV497" s="203"/>
    </row>
    <row r="498" spans="254:256" s="424" customFormat="1" ht="14.25">
      <c r="IT498" s="203"/>
      <c r="IU498" s="203"/>
      <c r="IV498" s="203"/>
    </row>
    <row r="499" spans="254:256" s="424" customFormat="1" ht="14.25">
      <c r="IT499" s="203"/>
      <c r="IU499" s="203"/>
      <c r="IV499" s="203"/>
    </row>
    <row r="500" spans="254:256" s="424" customFormat="1" ht="14.25">
      <c r="IT500" s="203"/>
      <c r="IU500" s="203"/>
      <c r="IV500" s="203"/>
    </row>
    <row r="501" spans="254:256" s="424" customFormat="1" ht="14.25">
      <c r="IT501" s="203"/>
      <c r="IU501" s="203"/>
      <c r="IV501" s="203"/>
    </row>
    <row r="502" spans="254:256" s="424" customFormat="1" ht="14.25">
      <c r="IT502" s="203"/>
      <c r="IU502" s="203"/>
      <c r="IV502" s="203"/>
    </row>
    <row r="503" spans="254:256" s="424" customFormat="1" ht="14.25">
      <c r="IT503" s="203"/>
      <c r="IU503" s="203"/>
      <c r="IV503" s="203"/>
    </row>
    <row r="504" spans="254:256" s="424" customFormat="1" ht="14.25">
      <c r="IT504" s="203"/>
      <c r="IU504" s="203"/>
      <c r="IV504" s="203"/>
    </row>
    <row r="505" spans="254:256" s="424" customFormat="1" ht="14.25">
      <c r="IT505" s="203"/>
      <c r="IU505" s="203"/>
      <c r="IV505" s="203"/>
    </row>
    <row r="506" spans="254:256" s="424" customFormat="1" ht="14.25">
      <c r="IT506" s="203"/>
      <c r="IU506" s="203"/>
      <c r="IV506" s="203"/>
    </row>
    <row r="507" spans="254:256" s="424" customFormat="1" ht="14.25">
      <c r="IT507" s="203"/>
      <c r="IU507" s="203"/>
      <c r="IV507" s="203"/>
    </row>
    <row r="508" spans="254:256" s="424" customFormat="1" ht="14.25">
      <c r="IT508" s="203"/>
      <c r="IU508" s="203"/>
      <c r="IV508" s="203"/>
    </row>
    <row r="509" spans="254:256" s="424" customFormat="1" ht="14.25">
      <c r="IT509" s="203"/>
      <c r="IU509" s="203"/>
      <c r="IV509" s="203"/>
    </row>
    <row r="510" spans="254:256" s="424" customFormat="1" ht="14.25">
      <c r="IT510" s="203"/>
      <c r="IU510" s="203"/>
      <c r="IV510" s="203"/>
    </row>
    <row r="511" spans="254:256" s="424" customFormat="1" ht="14.25">
      <c r="IT511" s="203"/>
      <c r="IU511" s="203"/>
      <c r="IV511" s="203"/>
    </row>
    <row r="512" spans="254:256" s="424" customFormat="1" ht="14.25">
      <c r="IT512" s="203"/>
      <c r="IU512" s="203"/>
      <c r="IV512" s="203"/>
    </row>
    <row r="513" spans="254:256" s="424" customFormat="1" ht="14.25">
      <c r="IT513" s="203"/>
      <c r="IU513" s="203"/>
      <c r="IV513" s="203"/>
    </row>
    <row r="514" spans="254:256" s="424" customFormat="1" ht="14.25">
      <c r="IT514" s="203"/>
      <c r="IU514" s="203"/>
      <c r="IV514" s="203"/>
    </row>
    <row r="515" spans="254:256" s="424" customFormat="1" ht="14.25">
      <c r="IT515" s="203"/>
      <c r="IU515" s="203"/>
      <c r="IV515" s="203"/>
    </row>
    <row r="516" spans="254:256" s="424" customFormat="1" ht="14.25">
      <c r="IT516" s="203"/>
      <c r="IU516" s="203"/>
      <c r="IV516" s="203"/>
    </row>
    <row r="517" spans="254:256" s="424" customFormat="1" ht="14.25">
      <c r="IT517" s="203"/>
      <c r="IU517" s="203"/>
      <c r="IV517" s="203"/>
    </row>
    <row r="518" spans="254:256" s="424" customFormat="1" ht="14.25">
      <c r="IT518" s="203"/>
      <c r="IU518" s="203"/>
      <c r="IV518" s="203"/>
    </row>
    <row r="519" spans="254:256" s="424" customFormat="1" ht="14.25">
      <c r="IT519" s="203"/>
      <c r="IU519" s="203"/>
      <c r="IV519" s="203"/>
    </row>
    <row r="520" spans="254:256" s="424" customFormat="1" ht="14.25">
      <c r="IT520" s="203"/>
      <c r="IU520" s="203"/>
      <c r="IV520" s="203"/>
    </row>
    <row r="521" spans="254:256" s="424" customFormat="1" ht="14.25">
      <c r="IT521" s="203"/>
      <c r="IU521" s="203"/>
      <c r="IV521" s="203"/>
    </row>
    <row r="522" spans="254:256" s="424" customFormat="1" ht="14.25">
      <c r="IT522" s="203"/>
      <c r="IU522" s="203"/>
      <c r="IV522" s="203"/>
    </row>
    <row r="523" spans="254:256" s="424" customFormat="1" ht="14.25">
      <c r="IT523" s="203"/>
      <c r="IU523" s="203"/>
      <c r="IV523" s="203"/>
    </row>
    <row r="524" spans="254:256" s="424" customFormat="1" ht="14.25">
      <c r="IT524" s="203"/>
      <c r="IU524" s="203"/>
      <c r="IV524" s="203"/>
    </row>
    <row r="525" spans="254:256" s="424" customFormat="1" ht="14.25">
      <c r="IT525" s="203"/>
      <c r="IU525" s="203"/>
      <c r="IV525" s="203"/>
    </row>
    <row r="526" spans="254:256" s="424" customFormat="1" ht="14.25">
      <c r="IT526" s="203"/>
      <c r="IU526" s="203"/>
      <c r="IV526" s="203"/>
    </row>
    <row r="527" spans="254:256" s="424" customFormat="1" ht="14.25">
      <c r="IT527" s="203"/>
      <c r="IU527" s="203"/>
      <c r="IV527" s="203"/>
    </row>
    <row r="528" spans="254:256" s="424" customFormat="1" ht="14.25">
      <c r="IT528" s="203"/>
      <c r="IU528" s="203"/>
      <c r="IV528" s="203"/>
    </row>
    <row r="529" spans="254:256" s="424" customFormat="1" ht="14.25">
      <c r="IT529" s="203"/>
      <c r="IU529" s="203"/>
      <c r="IV529" s="203"/>
    </row>
    <row r="530" spans="254:256" s="424" customFormat="1" ht="14.25">
      <c r="IT530" s="203"/>
      <c r="IU530" s="203"/>
      <c r="IV530" s="203"/>
    </row>
    <row r="531" spans="254:256" s="424" customFormat="1" ht="14.25">
      <c r="IT531" s="203"/>
      <c r="IU531" s="203"/>
      <c r="IV531" s="203"/>
    </row>
    <row r="532" spans="254:256" s="424" customFormat="1" ht="14.25">
      <c r="IT532" s="203"/>
      <c r="IU532" s="203"/>
      <c r="IV532" s="203"/>
    </row>
    <row r="533" spans="254:256" s="424" customFormat="1" ht="14.25">
      <c r="IT533" s="203"/>
      <c r="IU533" s="203"/>
      <c r="IV533" s="203"/>
    </row>
    <row r="534" spans="254:256" s="424" customFormat="1" ht="14.25">
      <c r="IT534" s="203"/>
      <c r="IU534" s="203"/>
      <c r="IV534" s="203"/>
    </row>
    <row r="535" spans="254:256" s="424" customFormat="1" ht="14.25">
      <c r="IT535" s="203"/>
      <c r="IU535" s="203"/>
      <c r="IV535" s="203"/>
    </row>
    <row r="536" spans="254:256" s="424" customFormat="1" ht="14.25">
      <c r="IT536" s="203"/>
      <c r="IU536" s="203"/>
      <c r="IV536" s="203"/>
    </row>
    <row r="537" spans="254:256" s="424" customFormat="1" ht="14.25">
      <c r="IT537" s="203"/>
      <c r="IU537" s="203"/>
      <c r="IV537" s="203"/>
    </row>
    <row r="538" spans="254:256" s="424" customFormat="1" ht="14.25">
      <c r="IT538" s="203"/>
      <c r="IU538" s="203"/>
      <c r="IV538" s="203"/>
    </row>
    <row r="539" spans="254:256" s="424" customFormat="1" ht="14.25">
      <c r="IT539" s="203"/>
      <c r="IU539" s="203"/>
      <c r="IV539" s="203"/>
    </row>
    <row r="540" spans="254:256" s="424" customFormat="1" ht="14.25">
      <c r="IT540" s="203"/>
      <c r="IU540" s="203"/>
      <c r="IV540" s="203"/>
    </row>
    <row r="541" spans="254:256" s="424" customFormat="1" ht="14.25">
      <c r="IT541" s="203"/>
      <c r="IU541" s="203"/>
      <c r="IV541" s="203"/>
    </row>
    <row r="542" spans="254:256" s="424" customFormat="1" ht="14.25">
      <c r="IT542" s="203"/>
      <c r="IU542" s="203"/>
      <c r="IV542" s="203"/>
    </row>
    <row r="543" spans="254:256" s="424" customFormat="1" ht="14.25">
      <c r="IT543" s="203"/>
      <c r="IU543" s="203"/>
      <c r="IV543" s="203"/>
    </row>
    <row r="544" spans="254:256" s="424" customFormat="1" ht="14.25">
      <c r="IT544" s="203"/>
      <c r="IU544" s="203"/>
      <c r="IV544" s="203"/>
    </row>
    <row r="545" spans="254:256" s="424" customFormat="1" ht="14.25">
      <c r="IT545" s="203"/>
      <c r="IU545" s="203"/>
      <c r="IV545" s="203"/>
    </row>
    <row r="546" spans="254:256" s="424" customFormat="1" ht="14.25">
      <c r="IT546" s="203"/>
      <c r="IU546" s="203"/>
      <c r="IV546" s="203"/>
    </row>
    <row r="547" spans="254:256" s="424" customFormat="1" ht="14.25">
      <c r="IT547" s="203"/>
      <c r="IU547" s="203"/>
      <c r="IV547" s="203"/>
    </row>
    <row r="548" spans="254:256" s="424" customFormat="1" ht="14.25">
      <c r="IT548" s="203"/>
      <c r="IU548" s="203"/>
      <c r="IV548" s="203"/>
    </row>
    <row r="549" spans="254:256" s="424" customFormat="1" ht="14.25">
      <c r="IT549" s="203"/>
      <c r="IU549" s="203"/>
      <c r="IV549" s="203"/>
    </row>
    <row r="550" spans="254:256" s="424" customFormat="1" ht="14.25">
      <c r="IT550" s="203"/>
      <c r="IU550" s="203"/>
      <c r="IV550" s="203"/>
    </row>
    <row r="551" spans="254:256" s="424" customFormat="1" ht="14.25">
      <c r="IT551" s="203"/>
      <c r="IU551" s="203"/>
      <c r="IV551" s="203"/>
    </row>
    <row r="552" spans="254:256" s="424" customFormat="1" ht="14.25">
      <c r="IT552" s="203"/>
      <c r="IU552" s="203"/>
      <c r="IV552" s="203"/>
    </row>
    <row r="553" spans="254:256" s="424" customFormat="1" ht="14.25">
      <c r="IT553" s="203"/>
      <c r="IU553" s="203"/>
      <c r="IV553" s="203"/>
    </row>
    <row r="554" spans="254:256" s="424" customFormat="1" ht="14.25">
      <c r="IT554" s="203"/>
      <c r="IU554" s="203"/>
      <c r="IV554" s="203"/>
    </row>
    <row r="555" spans="254:256" s="424" customFormat="1" ht="14.25">
      <c r="IT555" s="203"/>
      <c r="IU555" s="203"/>
      <c r="IV555" s="203"/>
    </row>
    <row r="556" spans="254:256" s="424" customFormat="1" ht="14.25">
      <c r="IT556" s="203"/>
      <c r="IU556" s="203"/>
      <c r="IV556" s="203"/>
    </row>
    <row r="557" spans="254:256" s="424" customFormat="1" ht="14.25">
      <c r="IT557" s="203"/>
      <c r="IU557" s="203"/>
      <c r="IV557" s="203"/>
    </row>
    <row r="558" spans="254:256" s="424" customFormat="1" ht="14.25">
      <c r="IT558" s="203"/>
      <c r="IU558" s="203"/>
      <c r="IV558" s="203"/>
    </row>
    <row r="559" spans="254:256" s="424" customFormat="1" ht="14.25">
      <c r="IT559" s="203"/>
      <c r="IU559" s="203"/>
      <c r="IV559" s="203"/>
    </row>
    <row r="560" spans="254:256" s="424" customFormat="1" ht="14.25">
      <c r="IT560" s="203"/>
      <c r="IU560" s="203"/>
      <c r="IV560" s="203"/>
    </row>
    <row r="561" spans="254:256" s="424" customFormat="1" ht="14.25">
      <c r="IT561" s="203"/>
      <c r="IU561" s="203"/>
      <c r="IV561" s="203"/>
    </row>
    <row r="562" spans="254:256" s="424" customFormat="1" ht="14.25">
      <c r="IT562" s="203"/>
      <c r="IU562" s="203"/>
      <c r="IV562" s="203"/>
    </row>
    <row r="563" spans="254:256" s="424" customFormat="1" ht="14.25">
      <c r="IT563" s="203"/>
      <c r="IU563" s="203"/>
      <c r="IV563" s="203"/>
    </row>
    <row r="564" spans="254:256" s="424" customFormat="1" ht="14.25">
      <c r="IT564" s="203"/>
      <c r="IU564" s="203"/>
      <c r="IV564" s="203"/>
    </row>
    <row r="565" spans="254:256" s="424" customFormat="1" ht="14.25">
      <c r="IT565" s="203"/>
      <c r="IU565" s="203"/>
      <c r="IV565" s="203"/>
    </row>
    <row r="566" spans="254:256" s="424" customFormat="1" ht="14.25">
      <c r="IT566" s="203"/>
      <c r="IU566" s="203"/>
      <c r="IV566" s="203"/>
    </row>
    <row r="567" spans="254:256" s="424" customFormat="1" ht="14.25">
      <c r="IT567" s="203"/>
      <c r="IU567" s="203"/>
      <c r="IV567" s="203"/>
    </row>
    <row r="568" spans="254:256" s="424" customFormat="1" ht="14.25">
      <c r="IT568" s="203"/>
      <c r="IU568" s="203"/>
      <c r="IV568" s="203"/>
    </row>
    <row r="569" spans="254:256" s="424" customFormat="1" ht="14.25">
      <c r="IT569" s="203"/>
      <c r="IU569" s="203"/>
      <c r="IV569" s="203"/>
    </row>
    <row r="570" spans="254:256" s="424" customFormat="1" ht="14.25">
      <c r="IT570" s="203"/>
      <c r="IU570" s="203"/>
      <c r="IV570" s="203"/>
    </row>
    <row r="571" spans="254:256" s="424" customFormat="1" ht="14.25">
      <c r="IT571" s="203"/>
      <c r="IU571" s="203"/>
      <c r="IV571" s="203"/>
    </row>
    <row r="572" spans="254:256" s="424" customFormat="1" ht="14.25">
      <c r="IT572" s="203"/>
      <c r="IU572" s="203"/>
      <c r="IV572" s="203"/>
    </row>
    <row r="573" spans="254:256" s="424" customFormat="1" ht="14.25">
      <c r="IT573" s="203"/>
      <c r="IU573" s="203"/>
      <c r="IV573" s="203"/>
    </row>
    <row r="574" spans="254:256" s="424" customFormat="1" ht="14.25">
      <c r="IT574" s="203"/>
      <c r="IU574" s="203"/>
      <c r="IV574" s="203"/>
    </row>
    <row r="575" spans="254:256" s="424" customFormat="1" ht="14.25">
      <c r="IT575" s="203"/>
      <c r="IU575" s="203"/>
      <c r="IV575" s="203"/>
    </row>
    <row r="576" spans="254:256" s="424" customFormat="1" ht="14.25">
      <c r="IT576" s="203"/>
      <c r="IU576" s="203"/>
      <c r="IV576" s="203"/>
    </row>
    <row r="577" spans="254:256" s="424" customFormat="1" ht="14.25">
      <c r="IT577" s="203"/>
      <c r="IU577" s="203"/>
      <c r="IV577" s="203"/>
    </row>
    <row r="578" spans="254:256" s="424" customFormat="1" ht="14.25">
      <c r="IT578" s="203"/>
      <c r="IU578" s="203"/>
      <c r="IV578" s="203"/>
    </row>
    <row r="579" spans="254:256" s="424" customFormat="1" ht="14.25">
      <c r="IT579" s="203"/>
      <c r="IU579" s="203"/>
      <c r="IV579" s="203"/>
    </row>
    <row r="580" spans="254:256" s="424" customFormat="1" ht="14.25">
      <c r="IT580" s="203"/>
      <c r="IU580" s="203"/>
      <c r="IV580" s="203"/>
    </row>
    <row r="581" spans="254:256" s="424" customFormat="1" ht="14.25">
      <c r="IT581" s="203"/>
      <c r="IU581" s="203"/>
      <c r="IV581" s="203"/>
    </row>
    <row r="582" spans="254:256" s="424" customFormat="1" ht="14.25">
      <c r="IT582" s="203"/>
      <c r="IU582" s="203"/>
      <c r="IV582" s="203"/>
    </row>
    <row r="583" spans="254:256" s="424" customFormat="1" ht="14.25">
      <c r="IT583" s="203"/>
      <c r="IU583" s="203"/>
      <c r="IV583" s="203"/>
    </row>
    <row r="584" spans="254:256" s="424" customFormat="1" ht="14.25">
      <c r="IT584" s="203"/>
      <c r="IU584" s="203"/>
      <c r="IV584" s="203"/>
    </row>
    <row r="585" spans="254:256" s="424" customFormat="1" ht="14.25">
      <c r="IT585" s="203"/>
      <c r="IU585" s="203"/>
      <c r="IV585" s="203"/>
    </row>
    <row r="586" spans="254:256" s="424" customFormat="1" ht="14.25">
      <c r="IT586" s="203"/>
      <c r="IU586" s="203"/>
      <c r="IV586" s="203"/>
    </row>
    <row r="587" spans="254:256" s="424" customFormat="1" ht="14.25">
      <c r="IT587" s="203"/>
      <c r="IU587" s="203"/>
      <c r="IV587" s="203"/>
    </row>
    <row r="588" spans="254:256" s="424" customFormat="1" ht="14.25">
      <c r="IT588" s="203"/>
      <c r="IU588" s="203"/>
      <c r="IV588" s="203"/>
    </row>
    <row r="589" spans="254:256" s="424" customFormat="1" ht="14.25">
      <c r="IT589" s="203"/>
      <c r="IU589" s="203"/>
      <c r="IV589" s="203"/>
    </row>
    <row r="590" spans="254:256" s="424" customFormat="1" ht="14.25">
      <c r="IT590" s="203"/>
      <c r="IU590" s="203"/>
      <c r="IV590" s="203"/>
    </row>
    <row r="591" spans="254:256" s="424" customFormat="1" ht="14.25">
      <c r="IT591" s="203"/>
      <c r="IU591" s="203"/>
      <c r="IV591" s="203"/>
    </row>
    <row r="592" spans="254:256" s="424" customFormat="1" ht="14.25">
      <c r="IT592" s="203"/>
      <c r="IU592" s="203"/>
      <c r="IV592" s="203"/>
    </row>
    <row r="593" spans="254:256" s="424" customFormat="1" ht="14.25">
      <c r="IT593" s="203"/>
      <c r="IU593" s="203"/>
      <c r="IV593" s="203"/>
    </row>
    <row r="594" spans="254:256" s="424" customFormat="1" ht="14.25">
      <c r="IT594" s="203"/>
      <c r="IU594" s="203"/>
      <c r="IV594" s="203"/>
    </row>
    <row r="595" spans="254:256" s="424" customFormat="1" ht="14.25">
      <c r="IT595" s="203"/>
      <c r="IU595" s="203"/>
      <c r="IV595" s="203"/>
    </row>
    <row r="596" spans="254:256" s="424" customFormat="1" ht="14.25">
      <c r="IT596" s="203"/>
      <c r="IU596" s="203"/>
      <c r="IV596" s="203"/>
    </row>
    <row r="597" spans="254:256" s="424" customFormat="1" ht="14.25">
      <c r="IT597" s="203"/>
      <c r="IU597" s="203"/>
      <c r="IV597" s="203"/>
    </row>
    <row r="598" spans="254:256" s="424" customFormat="1" ht="14.25">
      <c r="IT598" s="203"/>
      <c r="IU598" s="203"/>
      <c r="IV598" s="203"/>
    </row>
    <row r="599" spans="254:256" s="424" customFormat="1" ht="14.25">
      <c r="IT599" s="203"/>
      <c r="IU599" s="203"/>
      <c r="IV599" s="203"/>
    </row>
    <row r="600" spans="254:256" s="424" customFormat="1" ht="14.25">
      <c r="IT600" s="203"/>
      <c r="IU600" s="203"/>
      <c r="IV600" s="203"/>
    </row>
    <row r="601" spans="254:256" s="424" customFormat="1" ht="14.25">
      <c r="IT601" s="203"/>
      <c r="IU601" s="203"/>
      <c r="IV601" s="203"/>
    </row>
    <row r="602" spans="254:256" s="424" customFormat="1" ht="14.25">
      <c r="IT602" s="203"/>
      <c r="IU602" s="203"/>
      <c r="IV602" s="203"/>
    </row>
    <row r="603" spans="254:256" s="424" customFormat="1" ht="14.25">
      <c r="IT603" s="203"/>
      <c r="IU603" s="203"/>
      <c r="IV603" s="203"/>
    </row>
    <row r="604" spans="254:256" s="424" customFormat="1" ht="14.25">
      <c r="IT604" s="203"/>
      <c r="IU604" s="203"/>
      <c r="IV604" s="203"/>
    </row>
    <row r="605" spans="254:256" s="424" customFormat="1" ht="14.25">
      <c r="IT605" s="203"/>
      <c r="IU605" s="203"/>
      <c r="IV605" s="203"/>
    </row>
    <row r="606" spans="254:256" s="424" customFormat="1" ht="14.25">
      <c r="IT606" s="203"/>
      <c r="IU606" s="203"/>
      <c r="IV606" s="203"/>
    </row>
    <row r="607" spans="254:256" s="424" customFormat="1" ht="14.25">
      <c r="IT607" s="203"/>
      <c r="IU607" s="203"/>
      <c r="IV607" s="203"/>
    </row>
    <row r="608" spans="254:256" s="424" customFormat="1" ht="14.25">
      <c r="IT608" s="203"/>
      <c r="IU608" s="203"/>
      <c r="IV608" s="203"/>
    </row>
    <row r="609" spans="254:256" s="424" customFormat="1" ht="14.25">
      <c r="IT609" s="203"/>
      <c r="IU609" s="203"/>
      <c r="IV609" s="203"/>
    </row>
    <row r="610" spans="254:256" s="424" customFormat="1" ht="14.25">
      <c r="IT610" s="203"/>
      <c r="IU610" s="203"/>
      <c r="IV610" s="203"/>
    </row>
    <row r="611" spans="254:256" s="424" customFormat="1" ht="14.25">
      <c r="IT611" s="203"/>
      <c r="IU611" s="203"/>
      <c r="IV611" s="203"/>
    </row>
    <row r="612" spans="254:256" s="424" customFormat="1" ht="14.25">
      <c r="IT612" s="203"/>
      <c r="IU612" s="203"/>
      <c r="IV612" s="203"/>
    </row>
    <row r="613" spans="254:256" s="424" customFormat="1" ht="14.25">
      <c r="IT613" s="203"/>
      <c r="IU613" s="203"/>
      <c r="IV613" s="203"/>
    </row>
    <row r="614" spans="254:256" s="424" customFormat="1" ht="14.25">
      <c r="IT614" s="203"/>
      <c r="IU614" s="203"/>
      <c r="IV614" s="203"/>
    </row>
    <row r="615" spans="254:256" s="424" customFormat="1" ht="14.25">
      <c r="IT615" s="203"/>
      <c r="IU615" s="203"/>
      <c r="IV615" s="203"/>
    </row>
    <row r="616" spans="254:256" s="424" customFormat="1" ht="14.25">
      <c r="IT616" s="203"/>
      <c r="IU616" s="203"/>
      <c r="IV616" s="203"/>
    </row>
    <row r="617" spans="254:256" s="424" customFormat="1" ht="14.25">
      <c r="IT617" s="203"/>
      <c r="IU617" s="203"/>
      <c r="IV617" s="203"/>
    </row>
    <row r="618" spans="254:256" s="424" customFormat="1" ht="14.25">
      <c r="IT618" s="203"/>
      <c r="IU618" s="203"/>
      <c r="IV618" s="203"/>
    </row>
    <row r="619" spans="254:256" s="424" customFormat="1" ht="14.25">
      <c r="IT619" s="203"/>
      <c r="IU619" s="203"/>
      <c r="IV619" s="203"/>
    </row>
    <row r="620" spans="254:256" s="424" customFormat="1" ht="14.25">
      <c r="IT620" s="203"/>
      <c r="IU620" s="203"/>
      <c r="IV620" s="203"/>
    </row>
    <row r="621" spans="254:256" s="424" customFormat="1" ht="14.25">
      <c r="IT621" s="203"/>
      <c r="IU621" s="203"/>
      <c r="IV621" s="203"/>
    </row>
    <row r="622" spans="254:256" s="424" customFormat="1" ht="14.25">
      <c r="IT622" s="203"/>
      <c r="IU622" s="203"/>
      <c r="IV622" s="203"/>
    </row>
    <row r="623" spans="254:256" s="424" customFormat="1" ht="14.25">
      <c r="IT623" s="203"/>
      <c r="IU623" s="203"/>
      <c r="IV623" s="203"/>
    </row>
    <row r="624" spans="254:256" s="424" customFormat="1" ht="14.25">
      <c r="IT624" s="203"/>
      <c r="IU624" s="203"/>
      <c r="IV624" s="203"/>
    </row>
    <row r="625" spans="254:256" s="424" customFormat="1" ht="14.25">
      <c r="IT625" s="203"/>
      <c r="IU625" s="203"/>
      <c r="IV625" s="203"/>
    </row>
    <row r="626" spans="254:256" s="424" customFormat="1" ht="14.25">
      <c r="IT626" s="203"/>
      <c r="IU626" s="203"/>
      <c r="IV626" s="203"/>
    </row>
    <row r="627" spans="254:256" s="424" customFormat="1" ht="14.25">
      <c r="IT627" s="203"/>
      <c r="IU627" s="203"/>
      <c r="IV627" s="203"/>
    </row>
    <row r="628" spans="254:256" s="424" customFormat="1" ht="14.25">
      <c r="IT628" s="203"/>
      <c r="IU628" s="203"/>
      <c r="IV628" s="203"/>
    </row>
    <row r="629" spans="254:256" s="424" customFormat="1" ht="14.25">
      <c r="IT629" s="203"/>
      <c r="IU629" s="203"/>
      <c r="IV629" s="203"/>
    </row>
    <row r="630" spans="254:256" s="424" customFormat="1" ht="14.25">
      <c r="IT630" s="203"/>
      <c r="IU630" s="203"/>
      <c r="IV630" s="203"/>
    </row>
    <row r="631" spans="254:256" s="424" customFormat="1" ht="14.25">
      <c r="IT631" s="203"/>
      <c r="IU631" s="203"/>
      <c r="IV631" s="203"/>
    </row>
    <row r="632" spans="254:256" s="424" customFormat="1" ht="14.25">
      <c r="IT632" s="203"/>
      <c r="IU632" s="203"/>
      <c r="IV632" s="203"/>
    </row>
    <row r="633" spans="254:256" s="424" customFormat="1" ht="14.25">
      <c r="IT633" s="203"/>
      <c r="IU633" s="203"/>
      <c r="IV633" s="203"/>
    </row>
    <row r="634" spans="254:256" s="424" customFormat="1" ht="14.25">
      <c r="IT634" s="203"/>
      <c r="IU634" s="203"/>
      <c r="IV634" s="203"/>
    </row>
    <row r="635" spans="254:256" s="424" customFormat="1" ht="14.25">
      <c r="IT635" s="203"/>
      <c r="IU635" s="203"/>
      <c r="IV635" s="203"/>
    </row>
    <row r="636" spans="254:256" s="424" customFormat="1" ht="14.25">
      <c r="IT636" s="203"/>
      <c r="IU636" s="203"/>
      <c r="IV636" s="203"/>
    </row>
    <row r="637" spans="254:256" s="424" customFormat="1" ht="14.25">
      <c r="IT637" s="203"/>
      <c r="IU637" s="203"/>
      <c r="IV637" s="203"/>
    </row>
    <row r="638" spans="254:256" s="424" customFormat="1" ht="14.25">
      <c r="IT638" s="203"/>
      <c r="IU638" s="203"/>
      <c r="IV638" s="203"/>
    </row>
    <row r="639" spans="254:256" s="424" customFormat="1" ht="14.25">
      <c r="IT639" s="203"/>
      <c r="IU639" s="203"/>
      <c r="IV639" s="203"/>
    </row>
    <row r="640" spans="254:256" s="424" customFormat="1" ht="14.25">
      <c r="IT640" s="203"/>
      <c r="IU640" s="203"/>
      <c r="IV640" s="203"/>
    </row>
    <row r="641" spans="254:256" s="424" customFormat="1" ht="14.25">
      <c r="IT641" s="203"/>
      <c r="IU641" s="203"/>
      <c r="IV641" s="203"/>
    </row>
    <row r="642" spans="254:256" s="424" customFormat="1" ht="14.25">
      <c r="IT642" s="203"/>
      <c r="IU642" s="203"/>
      <c r="IV642" s="203"/>
    </row>
    <row r="643" spans="254:256" s="424" customFormat="1" ht="14.25">
      <c r="IT643" s="203"/>
      <c r="IU643" s="203"/>
      <c r="IV643" s="203"/>
    </row>
    <row r="644" spans="254:256" s="424" customFormat="1" ht="14.25">
      <c r="IT644" s="203"/>
      <c r="IU644" s="203"/>
      <c r="IV644" s="203"/>
    </row>
    <row r="645" spans="254:256" s="424" customFormat="1" ht="14.25">
      <c r="IT645" s="203"/>
      <c r="IU645" s="203"/>
      <c r="IV645" s="203"/>
    </row>
    <row r="646" spans="254:256" s="424" customFormat="1" ht="14.25">
      <c r="IT646" s="203"/>
      <c r="IU646" s="203"/>
      <c r="IV646" s="203"/>
    </row>
    <row r="647" spans="254:256" s="424" customFormat="1" ht="14.25">
      <c r="IT647" s="203"/>
      <c r="IU647" s="203"/>
      <c r="IV647" s="203"/>
    </row>
    <row r="648" spans="254:256" s="424" customFormat="1" ht="14.25">
      <c r="IT648" s="203"/>
      <c r="IU648" s="203"/>
      <c r="IV648" s="203"/>
    </row>
    <row r="649" spans="254:256" s="424" customFormat="1" ht="14.25">
      <c r="IT649" s="203"/>
      <c r="IU649" s="203"/>
      <c r="IV649" s="203"/>
    </row>
    <row r="650" spans="254:256" s="424" customFormat="1" ht="14.25">
      <c r="IT650" s="203"/>
      <c r="IU650" s="203"/>
      <c r="IV650" s="203"/>
    </row>
    <row r="651" spans="254:256" s="424" customFormat="1" ht="14.25">
      <c r="IT651" s="203"/>
      <c r="IU651" s="203"/>
      <c r="IV651" s="203"/>
    </row>
    <row r="652" spans="254:256" s="424" customFormat="1" ht="14.25">
      <c r="IT652" s="203"/>
      <c r="IU652" s="203"/>
      <c r="IV652" s="203"/>
    </row>
    <row r="653" spans="254:256" s="424" customFormat="1" ht="14.25">
      <c r="IT653" s="203"/>
      <c r="IU653" s="203"/>
      <c r="IV653" s="203"/>
    </row>
    <row r="654" spans="254:256" s="424" customFormat="1" ht="14.25">
      <c r="IT654" s="203"/>
      <c r="IU654" s="203"/>
      <c r="IV654" s="203"/>
    </row>
    <row r="655" spans="254:256" s="424" customFormat="1" ht="14.25">
      <c r="IT655" s="203"/>
      <c r="IU655" s="203"/>
      <c r="IV655" s="203"/>
    </row>
    <row r="656" spans="254:256" s="424" customFormat="1" ht="14.25">
      <c r="IT656" s="203"/>
      <c r="IU656" s="203"/>
      <c r="IV656" s="203"/>
    </row>
    <row r="657" spans="254:256" s="424" customFormat="1" ht="14.25">
      <c r="IT657" s="203"/>
      <c r="IU657" s="203"/>
      <c r="IV657" s="203"/>
    </row>
    <row r="658" spans="254:256" s="424" customFormat="1" ht="14.25">
      <c r="IT658" s="203"/>
      <c r="IU658" s="203"/>
      <c r="IV658" s="203"/>
    </row>
    <row r="659" spans="254:256" s="424" customFormat="1" ht="14.25">
      <c r="IT659" s="203"/>
      <c r="IU659" s="203"/>
      <c r="IV659" s="203"/>
    </row>
    <row r="660" spans="254:256" s="424" customFormat="1" ht="14.25">
      <c r="IT660" s="203"/>
      <c r="IU660" s="203"/>
      <c r="IV660" s="203"/>
    </row>
    <row r="661" spans="254:256" s="424" customFormat="1" ht="14.25">
      <c r="IT661" s="203"/>
      <c r="IU661" s="203"/>
      <c r="IV661" s="203"/>
    </row>
    <row r="662" spans="254:256" s="424" customFormat="1" ht="14.25">
      <c r="IT662" s="203"/>
      <c r="IU662" s="203"/>
      <c r="IV662" s="203"/>
    </row>
    <row r="663" spans="254:256" s="424" customFormat="1" ht="14.25">
      <c r="IT663" s="203"/>
      <c r="IU663" s="203"/>
      <c r="IV663" s="203"/>
    </row>
    <row r="664" spans="254:256" s="424" customFormat="1" ht="14.25">
      <c r="IT664" s="203"/>
      <c r="IU664" s="203"/>
      <c r="IV664" s="203"/>
    </row>
    <row r="665" spans="254:256" s="424" customFormat="1" ht="14.25">
      <c r="IT665" s="203"/>
      <c r="IU665" s="203"/>
      <c r="IV665" s="203"/>
    </row>
    <row r="666" spans="254:256" s="424" customFormat="1" ht="14.25">
      <c r="IT666" s="203"/>
      <c r="IU666" s="203"/>
      <c r="IV666" s="203"/>
    </row>
    <row r="667" spans="254:256" s="424" customFormat="1" ht="14.25">
      <c r="IT667" s="203"/>
      <c r="IU667" s="203"/>
      <c r="IV667" s="203"/>
    </row>
    <row r="668" spans="254:256" s="424" customFormat="1" ht="14.25">
      <c r="IT668" s="203"/>
      <c r="IU668" s="203"/>
      <c r="IV668" s="203"/>
    </row>
    <row r="669" spans="254:256" s="424" customFormat="1" ht="14.25">
      <c r="IT669" s="203"/>
      <c r="IU669" s="203"/>
      <c r="IV669" s="203"/>
    </row>
    <row r="670" spans="254:256" s="424" customFormat="1" ht="14.25">
      <c r="IT670" s="203"/>
      <c r="IU670" s="203"/>
      <c r="IV670" s="203"/>
    </row>
    <row r="671" spans="254:256" s="424" customFormat="1" ht="14.25">
      <c r="IT671" s="203"/>
      <c r="IU671" s="203"/>
      <c r="IV671" s="203"/>
    </row>
    <row r="672" spans="254:256" s="424" customFormat="1" ht="14.25">
      <c r="IT672" s="203"/>
      <c r="IU672" s="203"/>
      <c r="IV672" s="203"/>
    </row>
    <row r="673" spans="254:256" s="424" customFormat="1" ht="14.25">
      <c r="IT673" s="203"/>
      <c r="IU673" s="203"/>
      <c r="IV673" s="203"/>
    </row>
    <row r="674" spans="254:256" s="424" customFormat="1" ht="14.25">
      <c r="IT674" s="203"/>
      <c r="IU674" s="203"/>
      <c r="IV674" s="203"/>
    </row>
    <row r="675" spans="254:256" s="424" customFormat="1" ht="14.25">
      <c r="IT675" s="203"/>
      <c r="IU675" s="203"/>
      <c r="IV675" s="203"/>
    </row>
    <row r="676" spans="254:256" s="424" customFormat="1" ht="14.25">
      <c r="IT676" s="203"/>
      <c r="IU676" s="203"/>
      <c r="IV676" s="203"/>
    </row>
    <row r="677" spans="254:256" s="424" customFormat="1" ht="14.25">
      <c r="IT677" s="203"/>
      <c r="IU677" s="203"/>
      <c r="IV677" s="203"/>
    </row>
    <row r="678" spans="254:256" s="424" customFormat="1" ht="14.25">
      <c r="IT678" s="203"/>
      <c r="IU678" s="203"/>
      <c r="IV678" s="203"/>
    </row>
    <row r="679" spans="254:256" s="424" customFormat="1" ht="14.25">
      <c r="IT679" s="203"/>
      <c r="IU679" s="203"/>
      <c r="IV679" s="203"/>
    </row>
    <row r="680" spans="254:256" s="424" customFormat="1" ht="14.25">
      <c r="IT680" s="203"/>
      <c r="IU680" s="203"/>
      <c r="IV680" s="203"/>
    </row>
    <row r="681" spans="254:256" s="424" customFormat="1" ht="14.25">
      <c r="IT681" s="203"/>
      <c r="IU681" s="203"/>
      <c r="IV681" s="203"/>
    </row>
    <row r="682" spans="254:256" s="424" customFormat="1" ht="14.25">
      <c r="IT682" s="203"/>
      <c r="IU682" s="203"/>
      <c r="IV682" s="203"/>
    </row>
    <row r="683" spans="254:256" s="424" customFormat="1" ht="14.25">
      <c r="IT683" s="203"/>
      <c r="IU683" s="203"/>
      <c r="IV683" s="203"/>
    </row>
    <row r="684" spans="254:256" s="424" customFormat="1" ht="14.25">
      <c r="IT684" s="203"/>
      <c r="IU684" s="203"/>
      <c r="IV684" s="203"/>
    </row>
    <row r="685" spans="254:256" s="424" customFormat="1" ht="14.25">
      <c r="IT685" s="203"/>
      <c r="IU685" s="203"/>
      <c r="IV685" s="203"/>
    </row>
    <row r="686" spans="254:256" s="424" customFormat="1" ht="14.25">
      <c r="IT686" s="203"/>
      <c r="IU686" s="203"/>
      <c r="IV686" s="203"/>
    </row>
    <row r="687" spans="254:256" s="424" customFormat="1" ht="14.25">
      <c r="IT687" s="203"/>
      <c r="IU687" s="203"/>
      <c r="IV687" s="203"/>
    </row>
    <row r="688" spans="254:256" s="424" customFormat="1" ht="14.25">
      <c r="IT688" s="203"/>
      <c r="IU688" s="203"/>
      <c r="IV688" s="203"/>
    </row>
    <row r="689" spans="254:256" s="424" customFormat="1" ht="14.25">
      <c r="IT689" s="203"/>
      <c r="IU689" s="203"/>
      <c r="IV689" s="203"/>
    </row>
    <row r="690" spans="254:256" s="424" customFormat="1" ht="14.25">
      <c r="IT690" s="203"/>
      <c r="IU690" s="203"/>
      <c r="IV690" s="203"/>
    </row>
    <row r="691" spans="254:256" s="424" customFormat="1" ht="14.25">
      <c r="IT691" s="203"/>
      <c r="IU691" s="203"/>
      <c r="IV691" s="203"/>
    </row>
    <row r="692" spans="254:256" s="424" customFormat="1" ht="14.25">
      <c r="IT692" s="203"/>
      <c r="IU692" s="203"/>
      <c r="IV692" s="203"/>
    </row>
    <row r="693" spans="254:256" s="424" customFormat="1" ht="14.25">
      <c r="IT693" s="203"/>
      <c r="IU693" s="203"/>
      <c r="IV693" s="203"/>
    </row>
    <row r="694" spans="254:256" s="424" customFormat="1" ht="14.25">
      <c r="IT694" s="203"/>
      <c r="IU694" s="203"/>
      <c r="IV694" s="203"/>
    </row>
    <row r="695" spans="254:256" s="424" customFormat="1" ht="14.25">
      <c r="IT695" s="203"/>
      <c r="IU695" s="203"/>
      <c r="IV695" s="203"/>
    </row>
    <row r="696" spans="254:256" s="424" customFormat="1" ht="14.25">
      <c r="IT696" s="203"/>
      <c r="IU696" s="203"/>
      <c r="IV696" s="203"/>
    </row>
    <row r="697" spans="254:256" s="424" customFormat="1" ht="14.25">
      <c r="IT697" s="203"/>
      <c r="IU697" s="203"/>
      <c r="IV697" s="203"/>
    </row>
    <row r="698" spans="254:256" s="424" customFormat="1" ht="14.25">
      <c r="IT698" s="203"/>
      <c r="IU698" s="203"/>
      <c r="IV698" s="203"/>
    </row>
    <row r="699" spans="254:256" s="424" customFormat="1" ht="14.25">
      <c r="IT699" s="203"/>
      <c r="IU699" s="203"/>
      <c r="IV699" s="203"/>
    </row>
    <row r="700" spans="254:256" s="424" customFormat="1" ht="14.25">
      <c r="IT700" s="203"/>
      <c r="IU700" s="203"/>
      <c r="IV700" s="203"/>
    </row>
    <row r="701" spans="254:256" s="424" customFormat="1" ht="14.25">
      <c r="IT701" s="203"/>
      <c r="IU701" s="203"/>
      <c r="IV701" s="203"/>
    </row>
    <row r="702" spans="254:256" s="424" customFormat="1" ht="14.25">
      <c r="IT702" s="203"/>
      <c r="IU702" s="203"/>
      <c r="IV702" s="203"/>
    </row>
    <row r="703" spans="254:256" s="424" customFormat="1" ht="14.25">
      <c r="IT703" s="203"/>
      <c r="IU703" s="203"/>
      <c r="IV703" s="203"/>
    </row>
    <row r="704" spans="254:256" s="424" customFormat="1" ht="14.25">
      <c r="IT704" s="203"/>
      <c r="IU704" s="203"/>
      <c r="IV704" s="203"/>
    </row>
    <row r="705" spans="254:256" s="424" customFormat="1" ht="14.25">
      <c r="IT705" s="203"/>
      <c r="IU705" s="203"/>
      <c r="IV705" s="203"/>
    </row>
    <row r="706" spans="254:256" s="424" customFormat="1" ht="14.25">
      <c r="IT706" s="203"/>
      <c r="IU706" s="203"/>
      <c r="IV706" s="203"/>
    </row>
    <row r="707" spans="254:256" s="424" customFormat="1" ht="14.25">
      <c r="IT707" s="203"/>
      <c r="IU707" s="203"/>
      <c r="IV707" s="203"/>
    </row>
    <row r="708" spans="254:256" s="424" customFormat="1" ht="14.25">
      <c r="IT708" s="203"/>
      <c r="IU708" s="203"/>
      <c r="IV708" s="203"/>
    </row>
    <row r="709" spans="254:256" s="424" customFormat="1" ht="14.25">
      <c r="IT709" s="203"/>
      <c r="IU709" s="203"/>
      <c r="IV709" s="203"/>
    </row>
    <row r="710" spans="254:256" s="424" customFormat="1" ht="14.25">
      <c r="IT710" s="203"/>
      <c r="IU710" s="203"/>
      <c r="IV710" s="203"/>
    </row>
    <row r="711" spans="254:256" s="424" customFormat="1" ht="14.25">
      <c r="IT711" s="203"/>
      <c r="IU711" s="203"/>
      <c r="IV711" s="203"/>
    </row>
    <row r="712" spans="254:256" s="424" customFormat="1" ht="14.25">
      <c r="IT712" s="203"/>
      <c r="IU712" s="203"/>
      <c r="IV712" s="203"/>
    </row>
    <row r="713" spans="254:256" s="424" customFormat="1" ht="14.25">
      <c r="IT713" s="203"/>
      <c r="IU713" s="203"/>
      <c r="IV713" s="203"/>
    </row>
    <row r="714" spans="254:256" s="424" customFormat="1" ht="14.25">
      <c r="IT714" s="203"/>
      <c r="IU714" s="203"/>
      <c r="IV714" s="203"/>
    </row>
    <row r="715" spans="254:256" s="424" customFormat="1" ht="14.25">
      <c r="IT715" s="203"/>
      <c r="IU715" s="203"/>
      <c r="IV715" s="203"/>
    </row>
    <row r="716" spans="254:256" s="424" customFormat="1" ht="14.25">
      <c r="IT716" s="203"/>
      <c r="IU716" s="203"/>
      <c r="IV716" s="203"/>
    </row>
    <row r="717" spans="254:256" s="424" customFormat="1" ht="14.25">
      <c r="IT717" s="203"/>
      <c r="IU717" s="203"/>
      <c r="IV717" s="203"/>
    </row>
    <row r="718" spans="254:256" s="424" customFormat="1" ht="14.25">
      <c r="IT718" s="203"/>
      <c r="IU718" s="203"/>
      <c r="IV718" s="203"/>
    </row>
    <row r="719" spans="254:256" s="424" customFormat="1" ht="14.25">
      <c r="IT719" s="203"/>
      <c r="IU719" s="203"/>
      <c r="IV719" s="203"/>
    </row>
    <row r="720" spans="254:256" s="424" customFormat="1" ht="14.25">
      <c r="IT720" s="203"/>
      <c r="IU720" s="203"/>
      <c r="IV720" s="203"/>
    </row>
    <row r="721" spans="254:256" s="424" customFormat="1" ht="14.25">
      <c r="IT721" s="203"/>
      <c r="IU721" s="203"/>
      <c r="IV721" s="203"/>
    </row>
    <row r="722" spans="254:256" s="424" customFormat="1" ht="14.25">
      <c r="IT722" s="203"/>
      <c r="IU722" s="203"/>
      <c r="IV722" s="203"/>
    </row>
    <row r="723" spans="254:256" s="424" customFormat="1" ht="14.25">
      <c r="IT723" s="203"/>
      <c r="IU723" s="203"/>
      <c r="IV723" s="203"/>
    </row>
    <row r="724" spans="254:256" s="424" customFormat="1" ht="14.25">
      <c r="IT724" s="203"/>
      <c r="IU724" s="203"/>
      <c r="IV724" s="203"/>
    </row>
    <row r="725" spans="254:256" s="424" customFormat="1" ht="14.25">
      <c r="IT725" s="203"/>
      <c r="IU725" s="203"/>
      <c r="IV725" s="203"/>
    </row>
    <row r="726" spans="254:256" s="424" customFormat="1" ht="14.25">
      <c r="IT726" s="203"/>
      <c r="IU726" s="203"/>
      <c r="IV726" s="203"/>
    </row>
    <row r="727" spans="254:256" s="424" customFormat="1" ht="14.25">
      <c r="IT727" s="203"/>
      <c r="IU727" s="203"/>
      <c r="IV727" s="203"/>
    </row>
    <row r="728" spans="254:256" s="424" customFormat="1" ht="14.25">
      <c r="IT728" s="203"/>
      <c r="IU728" s="203"/>
      <c r="IV728" s="203"/>
    </row>
    <row r="729" spans="254:256" s="424" customFormat="1" ht="14.25">
      <c r="IT729" s="203"/>
      <c r="IU729" s="203"/>
      <c r="IV729" s="203"/>
    </row>
    <row r="730" spans="254:256" s="424" customFormat="1" ht="14.25">
      <c r="IT730" s="203"/>
      <c r="IU730" s="203"/>
      <c r="IV730" s="203"/>
    </row>
    <row r="731" spans="254:256" s="424" customFormat="1" ht="14.25">
      <c r="IT731" s="203"/>
      <c r="IU731" s="203"/>
      <c r="IV731" s="203"/>
    </row>
    <row r="732" spans="254:256" s="424" customFormat="1" ht="14.25">
      <c r="IT732" s="203"/>
      <c r="IU732" s="203"/>
      <c r="IV732" s="203"/>
    </row>
    <row r="733" spans="254:256" s="424" customFormat="1" ht="14.25">
      <c r="IT733" s="203"/>
      <c r="IU733" s="203"/>
      <c r="IV733" s="203"/>
    </row>
    <row r="734" spans="254:256" s="424" customFormat="1" ht="14.25">
      <c r="IT734" s="203"/>
      <c r="IU734" s="203"/>
      <c r="IV734" s="203"/>
    </row>
    <row r="735" spans="254:256" s="424" customFormat="1" ht="14.25">
      <c r="IT735" s="203"/>
      <c r="IU735" s="203"/>
      <c r="IV735" s="203"/>
    </row>
    <row r="736" spans="254:256" s="424" customFormat="1" ht="14.25">
      <c r="IT736" s="203"/>
      <c r="IU736" s="203"/>
      <c r="IV736" s="203"/>
    </row>
    <row r="737" spans="254:256" s="424" customFormat="1" ht="14.25">
      <c r="IT737" s="203"/>
      <c r="IU737" s="203"/>
      <c r="IV737" s="203"/>
    </row>
    <row r="738" spans="254:256" s="424" customFormat="1" ht="14.25">
      <c r="IT738" s="203"/>
      <c r="IU738" s="203"/>
      <c r="IV738" s="203"/>
    </row>
    <row r="739" spans="254:256" s="424" customFormat="1" ht="14.25">
      <c r="IT739" s="203"/>
      <c r="IU739" s="203"/>
      <c r="IV739" s="203"/>
    </row>
    <row r="740" spans="254:256" s="424" customFormat="1" ht="14.25">
      <c r="IT740" s="203"/>
      <c r="IU740" s="203"/>
      <c r="IV740" s="203"/>
    </row>
    <row r="741" spans="254:256" s="424" customFormat="1" ht="14.25">
      <c r="IT741" s="203"/>
      <c r="IU741" s="203"/>
      <c r="IV741" s="203"/>
    </row>
    <row r="742" spans="254:256" s="424" customFormat="1" ht="14.25">
      <c r="IT742" s="203"/>
      <c r="IU742" s="203"/>
      <c r="IV742" s="203"/>
    </row>
    <row r="743" spans="254:256" s="424" customFormat="1" ht="14.25">
      <c r="IT743" s="203"/>
      <c r="IU743" s="203"/>
      <c r="IV743" s="203"/>
    </row>
    <row r="744" spans="254:256" s="424" customFormat="1" ht="14.25">
      <c r="IT744" s="203"/>
      <c r="IU744" s="203"/>
      <c r="IV744" s="203"/>
    </row>
    <row r="745" spans="254:256" s="424" customFormat="1" ht="14.25">
      <c r="IT745" s="203"/>
      <c r="IU745" s="203"/>
      <c r="IV745" s="203"/>
    </row>
    <row r="746" spans="254:256" s="424" customFormat="1" ht="14.25">
      <c r="IT746" s="203"/>
      <c r="IU746" s="203"/>
      <c r="IV746" s="203"/>
    </row>
    <row r="747" spans="254:256" s="424" customFormat="1" ht="14.25">
      <c r="IT747" s="203"/>
      <c r="IU747" s="203"/>
      <c r="IV747" s="203"/>
    </row>
    <row r="748" spans="254:256" s="424" customFormat="1" ht="14.25">
      <c r="IT748" s="203"/>
      <c r="IU748" s="203"/>
      <c r="IV748" s="203"/>
    </row>
    <row r="749" spans="254:256" s="424" customFormat="1" ht="14.25">
      <c r="IT749" s="203"/>
      <c r="IU749" s="203"/>
      <c r="IV749" s="203"/>
    </row>
    <row r="750" spans="254:256" s="424" customFormat="1" ht="14.25">
      <c r="IT750" s="203"/>
      <c r="IU750" s="203"/>
      <c r="IV750" s="203"/>
    </row>
    <row r="751" spans="254:256" s="424" customFormat="1" ht="14.25">
      <c r="IT751" s="203"/>
      <c r="IU751" s="203"/>
      <c r="IV751" s="203"/>
    </row>
    <row r="752" spans="254:256" s="424" customFormat="1" ht="14.25">
      <c r="IT752" s="203"/>
      <c r="IU752" s="203"/>
      <c r="IV752" s="203"/>
    </row>
    <row r="753" spans="254:256" s="424" customFormat="1" ht="14.25">
      <c r="IT753" s="203"/>
      <c r="IU753" s="203"/>
      <c r="IV753" s="203"/>
    </row>
    <row r="754" spans="254:256" s="424" customFormat="1" ht="14.25">
      <c r="IT754" s="203"/>
      <c r="IU754" s="203"/>
      <c r="IV754" s="203"/>
    </row>
    <row r="755" spans="254:256" s="424" customFormat="1" ht="14.25">
      <c r="IT755" s="203"/>
      <c r="IU755" s="203"/>
      <c r="IV755" s="203"/>
    </row>
    <row r="756" spans="254:256" s="424" customFormat="1" ht="14.25">
      <c r="IT756" s="203"/>
      <c r="IU756" s="203"/>
      <c r="IV756" s="203"/>
    </row>
    <row r="757" spans="254:256" s="424" customFormat="1" ht="14.25">
      <c r="IT757" s="203"/>
      <c r="IU757" s="203"/>
      <c r="IV757" s="203"/>
    </row>
    <row r="758" spans="254:256" s="424" customFormat="1" ht="14.25">
      <c r="IT758" s="203"/>
      <c r="IU758" s="203"/>
      <c r="IV758" s="203"/>
    </row>
    <row r="759" spans="254:256" s="424" customFormat="1" ht="14.25">
      <c r="IT759" s="203"/>
      <c r="IU759" s="203"/>
      <c r="IV759" s="203"/>
    </row>
    <row r="760" spans="254:256" s="424" customFormat="1" ht="14.25">
      <c r="IT760" s="203"/>
      <c r="IU760" s="203"/>
      <c r="IV760" s="203"/>
    </row>
    <row r="761" spans="254:256" s="424" customFormat="1" ht="14.25">
      <c r="IT761" s="203"/>
      <c r="IU761" s="203"/>
      <c r="IV761" s="203"/>
    </row>
    <row r="762" spans="254:256" s="424" customFormat="1" ht="14.25">
      <c r="IT762" s="203"/>
      <c r="IU762" s="203"/>
      <c r="IV762" s="203"/>
    </row>
    <row r="763" spans="254:256" s="424" customFormat="1" ht="14.25">
      <c r="IT763" s="203"/>
      <c r="IU763" s="203"/>
      <c r="IV763" s="203"/>
    </row>
    <row r="764" spans="254:256" s="424" customFormat="1" ht="14.25">
      <c r="IT764" s="203"/>
      <c r="IU764" s="203"/>
      <c r="IV764" s="203"/>
    </row>
    <row r="765" spans="254:256" s="424" customFormat="1" ht="14.25">
      <c r="IT765" s="203"/>
      <c r="IU765" s="203"/>
      <c r="IV765" s="203"/>
    </row>
    <row r="766" spans="254:256" s="424" customFormat="1" ht="14.25">
      <c r="IT766" s="203"/>
      <c r="IU766" s="203"/>
      <c r="IV766" s="203"/>
    </row>
    <row r="767" spans="254:256" s="424" customFormat="1" ht="14.25">
      <c r="IT767" s="203"/>
      <c r="IU767" s="203"/>
      <c r="IV767" s="203"/>
    </row>
    <row r="768" spans="254:256" s="424" customFormat="1" ht="14.25">
      <c r="IT768" s="203"/>
      <c r="IU768" s="203"/>
      <c r="IV768" s="203"/>
    </row>
    <row r="769" spans="254:256" s="424" customFormat="1" ht="14.25">
      <c r="IT769" s="203"/>
      <c r="IU769" s="203"/>
      <c r="IV769" s="203"/>
    </row>
    <row r="770" spans="254:256" s="424" customFormat="1" ht="14.25">
      <c r="IT770" s="203"/>
      <c r="IU770" s="203"/>
      <c r="IV770" s="203"/>
    </row>
    <row r="771" spans="254:256" s="424" customFormat="1" ht="14.25">
      <c r="IT771" s="203"/>
      <c r="IU771" s="203"/>
      <c r="IV771" s="203"/>
    </row>
    <row r="772" spans="254:256" s="424" customFormat="1" ht="14.25">
      <c r="IT772" s="203"/>
      <c r="IU772" s="203"/>
      <c r="IV772" s="203"/>
    </row>
    <row r="773" spans="254:256" s="424" customFormat="1" ht="14.25">
      <c r="IT773" s="203"/>
      <c r="IU773" s="203"/>
      <c r="IV773" s="203"/>
    </row>
    <row r="774" spans="254:256" s="424" customFormat="1" ht="14.25">
      <c r="IT774" s="203"/>
      <c r="IU774" s="203"/>
      <c r="IV774" s="203"/>
    </row>
    <row r="775" spans="254:256" s="424" customFormat="1" ht="14.25">
      <c r="IT775" s="203"/>
      <c r="IU775" s="203"/>
      <c r="IV775" s="203"/>
    </row>
    <row r="776" spans="254:256" s="424" customFormat="1" ht="14.25">
      <c r="IT776" s="203"/>
      <c r="IU776" s="203"/>
      <c r="IV776" s="203"/>
    </row>
    <row r="777" spans="254:256" s="424" customFormat="1" ht="14.25">
      <c r="IT777" s="203"/>
      <c r="IU777" s="203"/>
      <c r="IV777" s="203"/>
    </row>
    <row r="778" spans="254:256" s="424" customFormat="1" ht="14.25">
      <c r="IT778" s="203"/>
      <c r="IU778" s="203"/>
      <c r="IV778" s="203"/>
    </row>
    <row r="779" spans="254:256" s="424" customFormat="1" ht="14.25">
      <c r="IT779" s="203"/>
      <c r="IU779" s="203"/>
      <c r="IV779" s="203"/>
    </row>
    <row r="780" spans="254:256" s="424" customFormat="1" ht="14.25">
      <c r="IT780" s="203"/>
      <c r="IU780" s="203"/>
      <c r="IV780" s="203"/>
    </row>
    <row r="781" spans="254:256" s="424" customFormat="1" ht="14.25">
      <c r="IT781" s="203"/>
      <c r="IU781" s="203"/>
      <c r="IV781" s="203"/>
    </row>
    <row r="782" spans="254:256" s="424" customFormat="1" ht="14.25">
      <c r="IT782" s="203"/>
      <c r="IU782" s="203"/>
      <c r="IV782" s="203"/>
    </row>
    <row r="783" spans="254:256" s="424" customFormat="1" ht="14.25">
      <c r="IT783" s="203"/>
      <c r="IU783" s="203"/>
      <c r="IV783" s="203"/>
    </row>
    <row r="784" spans="254:256" s="424" customFormat="1" ht="14.25">
      <c r="IT784" s="203"/>
      <c r="IU784" s="203"/>
      <c r="IV784" s="203"/>
    </row>
    <row r="785" spans="254:256" s="424" customFormat="1" ht="14.25">
      <c r="IT785" s="203"/>
      <c r="IU785" s="203"/>
      <c r="IV785" s="203"/>
    </row>
    <row r="786" spans="254:256" s="424" customFormat="1" ht="14.25">
      <c r="IT786" s="203"/>
      <c r="IU786" s="203"/>
      <c r="IV786" s="203"/>
    </row>
    <row r="787" spans="254:256" s="424" customFormat="1" ht="14.25">
      <c r="IT787" s="203"/>
      <c r="IU787" s="203"/>
      <c r="IV787" s="203"/>
    </row>
    <row r="788" spans="254:256" s="424" customFormat="1" ht="14.25">
      <c r="IT788" s="203"/>
      <c r="IU788" s="203"/>
      <c r="IV788" s="203"/>
    </row>
    <row r="789" spans="254:256" s="424" customFormat="1" ht="14.25">
      <c r="IT789" s="203"/>
      <c r="IU789" s="203"/>
      <c r="IV789" s="203"/>
    </row>
    <row r="790" spans="254:256" s="424" customFormat="1" ht="14.25">
      <c r="IT790" s="203"/>
      <c r="IU790" s="203"/>
      <c r="IV790" s="203"/>
    </row>
    <row r="791" spans="254:256" s="424" customFormat="1" ht="14.25">
      <c r="IT791" s="203"/>
      <c r="IU791" s="203"/>
      <c r="IV791" s="203"/>
    </row>
    <row r="792" spans="254:256" s="424" customFormat="1" ht="14.25">
      <c r="IT792" s="203"/>
      <c r="IU792" s="203"/>
      <c r="IV792" s="203"/>
    </row>
    <row r="793" spans="254:256" s="424" customFormat="1" ht="14.25">
      <c r="IT793" s="203"/>
      <c r="IU793" s="203"/>
      <c r="IV793" s="203"/>
    </row>
    <row r="794" spans="254:256" s="424" customFormat="1" ht="14.25">
      <c r="IT794" s="203"/>
      <c r="IU794" s="203"/>
      <c r="IV794" s="203"/>
    </row>
    <row r="795" spans="254:256" s="424" customFormat="1" ht="14.25">
      <c r="IT795" s="203"/>
      <c r="IU795" s="203"/>
      <c r="IV795" s="203"/>
    </row>
    <row r="796" spans="254:256" s="424" customFormat="1" ht="14.25">
      <c r="IT796" s="203"/>
      <c r="IU796" s="203"/>
      <c r="IV796" s="203"/>
    </row>
    <row r="797" spans="254:256" s="424" customFormat="1" ht="14.25">
      <c r="IT797" s="203"/>
      <c r="IU797" s="203"/>
      <c r="IV797" s="203"/>
    </row>
    <row r="798" spans="254:256" s="424" customFormat="1" ht="14.25">
      <c r="IT798" s="203"/>
      <c r="IU798" s="203"/>
      <c r="IV798" s="203"/>
    </row>
    <row r="799" spans="254:256" s="424" customFormat="1" ht="14.25">
      <c r="IT799" s="203"/>
      <c r="IU799" s="203"/>
      <c r="IV799" s="203"/>
    </row>
    <row r="800" spans="254:256" s="424" customFormat="1" ht="14.25">
      <c r="IT800" s="203"/>
      <c r="IU800" s="203"/>
      <c r="IV800" s="203"/>
    </row>
    <row r="801" spans="254:256" s="424" customFormat="1" ht="14.25">
      <c r="IT801" s="203"/>
      <c r="IU801" s="203"/>
      <c r="IV801" s="203"/>
    </row>
    <row r="802" spans="254:256" s="424" customFormat="1" ht="14.25">
      <c r="IT802" s="203"/>
      <c r="IU802" s="203"/>
      <c r="IV802" s="203"/>
    </row>
    <row r="803" spans="254:256" s="424" customFormat="1" ht="14.25">
      <c r="IT803" s="203"/>
      <c r="IU803" s="203"/>
      <c r="IV803" s="203"/>
    </row>
    <row r="804" spans="254:256" s="424" customFormat="1" ht="14.25">
      <c r="IT804" s="203"/>
      <c r="IU804" s="203"/>
      <c r="IV804" s="203"/>
    </row>
    <row r="805" spans="254:256" s="424" customFormat="1" ht="14.25">
      <c r="IT805" s="203"/>
      <c r="IU805" s="203"/>
      <c r="IV805" s="203"/>
    </row>
    <row r="806" spans="254:256" s="424" customFormat="1" ht="14.25">
      <c r="IT806" s="203"/>
      <c r="IU806" s="203"/>
      <c r="IV806" s="203"/>
    </row>
    <row r="807" spans="254:256" s="424" customFormat="1" ht="14.25">
      <c r="IT807" s="203"/>
      <c r="IU807" s="203"/>
      <c r="IV807" s="203"/>
    </row>
    <row r="808" spans="254:256" s="424" customFormat="1" ht="14.25">
      <c r="IT808" s="203"/>
      <c r="IU808" s="203"/>
      <c r="IV808" s="203"/>
    </row>
    <row r="809" spans="254:256" s="424" customFormat="1" ht="14.25">
      <c r="IT809" s="203"/>
      <c r="IU809" s="203"/>
      <c r="IV809" s="203"/>
    </row>
    <row r="810" spans="254:256" s="424" customFormat="1" ht="14.25">
      <c r="IT810" s="203"/>
      <c r="IU810" s="203"/>
      <c r="IV810" s="203"/>
    </row>
    <row r="811" spans="254:256" s="424" customFormat="1" ht="14.25">
      <c r="IT811" s="203"/>
      <c r="IU811" s="203"/>
      <c r="IV811" s="203"/>
    </row>
    <row r="812" spans="254:256" s="424" customFormat="1" ht="14.25">
      <c r="IT812" s="203"/>
      <c r="IU812" s="203"/>
      <c r="IV812" s="203"/>
    </row>
    <row r="813" spans="254:256" s="424" customFormat="1" ht="14.25">
      <c r="IT813" s="203"/>
      <c r="IU813" s="203"/>
      <c r="IV813" s="203"/>
    </row>
    <row r="814" spans="254:256" s="424" customFormat="1" ht="14.25">
      <c r="IT814" s="203"/>
      <c r="IU814" s="203"/>
      <c r="IV814" s="203"/>
    </row>
    <row r="815" spans="254:256" s="424" customFormat="1" ht="14.25">
      <c r="IT815" s="203"/>
      <c r="IU815" s="203"/>
      <c r="IV815" s="203"/>
    </row>
    <row r="816" spans="254:256" s="424" customFormat="1" ht="14.25">
      <c r="IT816" s="203"/>
      <c r="IU816" s="203"/>
      <c r="IV816" s="203"/>
    </row>
    <row r="817" spans="254:256" s="424" customFormat="1" ht="14.25">
      <c r="IT817" s="203"/>
      <c r="IU817" s="203"/>
      <c r="IV817" s="203"/>
    </row>
    <row r="818" spans="254:256" s="424" customFormat="1" ht="14.25">
      <c r="IT818" s="203"/>
      <c r="IU818" s="203"/>
      <c r="IV818" s="203"/>
    </row>
    <row r="819" spans="254:256" s="424" customFormat="1" ht="14.25">
      <c r="IT819" s="203"/>
      <c r="IU819" s="203"/>
      <c r="IV819" s="203"/>
    </row>
    <row r="820" spans="254:256" s="424" customFormat="1" ht="14.25">
      <c r="IT820" s="203"/>
      <c r="IU820" s="203"/>
      <c r="IV820" s="203"/>
    </row>
    <row r="821" spans="254:256" s="424" customFormat="1" ht="14.25">
      <c r="IT821" s="203"/>
      <c r="IU821" s="203"/>
      <c r="IV821" s="203"/>
    </row>
    <row r="822" spans="254:256" s="424" customFormat="1" ht="14.25">
      <c r="IT822" s="203"/>
      <c r="IU822" s="203"/>
      <c r="IV822" s="203"/>
    </row>
    <row r="823" spans="254:256" s="424" customFormat="1" ht="14.25">
      <c r="IT823" s="203"/>
      <c r="IU823" s="203"/>
      <c r="IV823" s="203"/>
    </row>
    <row r="824" spans="254:256" s="424" customFormat="1" ht="14.25">
      <c r="IT824" s="203"/>
      <c r="IU824" s="203"/>
      <c r="IV824" s="203"/>
    </row>
    <row r="825" spans="254:256" s="424" customFormat="1" ht="14.25">
      <c r="IT825" s="203"/>
      <c r="IU825" s="203"/>
      <c r="IV825" s="203"/>
    </row>
    <row r="826" spans="254:256" s="424" customFormat="1" ht="14.25">
      <c r="IT826" s="203"/>
      <c r="IU826" s="203"/>
      <c r="IV826" s="203"/>
    </row>
    <row r="827" spans="254:256" s="424" customFormat="1" ht="14.25">
      <c r="IT827" s="203"/>
      <c r="IU827" s="203"/>
      <c r="IV827" s="203"/>
    </row>
    <row r="828" spans="254:256" s="424" customFormat="1" ht="14.25">
      <c r="IT828" s="203"/>
      <c r="IU828" s="203"/>
      <c r="IV828" s="203"/>
    </row>
    <row r="829" spans="254:256" s="424" customFormat="1" ht="14.25">
      <c r="IT829" s="203"/>
      <c r="IU829" s="203"/>
      <c r="IV829" s="203"/>
    </row>
    <row r="830" spans="254:256" s="424" customFormat="1" ht="14.25">
      <c r="IT830" s="203"/>
      <c r="IU830" s="203"/>
      <c r="IV830" s="203"/>
    </row>
    <row r="831" spans="254:256" s="424" customFormat="1" ht="14.25">
      <c r="IT831" s="203"/>
      <c r="IU831" s="203"/>
      <c r="IV831" s="203"/>
    </row>
    <row r="832" spans="254:256" s="424" customFormat="1" ht="14.25">
      <c r="IT832" s="203"/>
      <c r="IU832" s="203"/>
      <c r="IV832" s="203"/>
    </row>
    <row r="833" spans="254:256" s="424" customFormat="1" ht="14.25">
      <c r="IT833" s="203"/>
      <c r="IU833" s="203"/>
      <c r="IV833" s="203"/>
    </row>
    <row r="834" spans="254:256" s="424" customFormat="1" ht="14.25">
      <c r="IT834" s="203"/>
      <c r="IU834" s="203"/>
      <c r="IV834" s="203"/>
    </row>
    <row r="835" spans="254:256" s="424" customFormat="1" ht="14.25">
      <c r="IT835" s="203"/>
      <c r="IU835" s="203"/>
      <c r="IV835" s="203"/>
    </row>
    <row r="836" spans="254:256" s="424" customFormat="1" ht="14.25">
      <c r="IT836" s="203"/>
      <c r="IU836" s="203"/>
      <c r="IV836" s="203"/>
    </row>
    <row r="837" spans="254:256" s="424" customFormat="1" ht="14.25">
      <c r="IT837" s="203"/>
      <c r="IU837" s="203"/>
      <c r="IV837" s="203"/>
    </row>
    <row r="838" spans="254:256" s="424" customFormat="1" ht="14.25">
      <c r="IT838" s="203"/>
      <c r="IU838" s="203"/>
      <c r="IV838" s="203"/>
    </row>
    <row r="839" spans="254:256" s="424" customFormat="1" ht="14.25">
      <c r="IT839" s="203"/>
      <c r="IU839" s="203"/>
      <c r="IV839" s="203"/>
    </row>
    <row r="840" spans="254:256" s="424" customFormat="1" ht="14.25">
      <c r="IT840" s="203"/>
      <c r="IU840" s="203"/>
      <c r="IV840" s="203"/>
    </row>
    <row r="841" spans="254:256" s="424" customFormat="1" ht="14.25">
      <c r="IT841" s="203"/>
      <c r="IU841" s="203"/>
      <c r="IV841" s="203"/>
    </row>
    <row r="842" spans="254:256" s="424" customFormat="1" ht="14.25">
      <c r="IT842" s="203"/>
      <c r="IU842" s="203"/>
      <c r="IV842" s="203"/>
    </row>
    <row r="843" spans="254:256" s="424" customFormat="1" ht="14.25">
      <c r="IT843" s="203"/>
      <c r="IU843" s="203"/>
      <c r="IV843" s="203"/>
    </row>
    <row r="844" spans="254:256" s="424" customFormat="1" ht="14.25">
      <c r="IT844" s="203"/>
      <c r="IU844" s="203"/>
      <c r="IV844" s="203"/>
    </row>
    <row r="845" spans="254:256" s="424" customFormat="1" ht="14.25">
      <c r="IT845" s="203"/>
      <c r="IU845" s="203"/>
      <c r="IV845" s="203"/>
    </row>
    <row r="846" spans="254:256" s="424" customFormat="1" ht="14.25">
      <c r="IT846" s="203"/>
      <c r="IU846" s="203"/>
      <c r="IV846" s="203"/>
    </row>
    <row r="847" spans="254:256" s="424" customFormat="1" ht="14.25">
      <c r="IT847" s="203"/>
      <c r="IU847" s="203"/>
      <c r="IV847" s="203"/>
    </row>
    <row r="848" spans="254:256" s="424" customFormat="1" ht="14.25">
      <c r="IT848" s="203"/>
      <c r="IU848" s="203"/>
      <c r="IV848" s="203"/>
    </row>
    <row r="849" spans="254:256" s="424" customFormat="1" ht="14.25">
      <c r="IT849" s="203"/>
      <c r="IU849" s="203"/>
      <c r="IV849" s="203"/>
    </row>
    <row r="850" spans="254:256" s="424" customFormat="1" ht="14.25">
      <c r="IT850" s="203"/>
      <c r="IU850" s="203"/>
      <c r="IV850" s="203"/>
    </row>
    <row r="851" spans="254:256" s="424" customFormat="1" ht="14.25">
      <c r="IT851" s="203"/>
      <c r="IU851" s="203"/>
      <c r="IV851" s="203"/>
    </row>
    <row r="852" spans="254:256" s="424" customFormat="1" ht="14.25">
      <c r="IT852" s="203"/>
      <c r="IU852" s="203"/>
      <c r="IV852" s="203"/>
    </row>
    <row r="853" spans="254:256" s="424" customFormat="1" ht="14.25">
      <c r="IT853" s="203"/>
      <c r="IU853" s="203"/>
      <c r="IV853" s="203"/>
    </row>
    <row r="854" spans="254:256" s="424" customFormat="1" ht="14.25">
      <c r="IT854" s="203"/>
      <c r="IU854" s="203"/>
      <c r="IV854" s="203"/>
    </row>
    <row r="855" spans="254:256" s="424" customFormat="1" ht="14.25">
      <c r="IT855" s="203"/>
      <c r="IU855" s="203"/>
      <c r="IV855" s="203"/>
    </row>
    <row r="856" spans="254:256" s="424" customFormat="1" ht="14.25">
      <c r="IT856" s="203"/>
      <c r="IU856" s="203"/>
      <c r="IV856" s="203"/>
    </row>
    <row r="857" spans="254:256" s="424" customFormat="1" ht="14.25">
      <c r="IT857" s="203"/>
      <c r="IU857" s="203"/>
      <c r="IV857" s="203"/>
    </row>
    <row r="858" spans="254:256" s="424" customFormat="1" ht="14.25">
      <c r="IT858" s="203"/>
      <c r="IU858" s="203"/>
      <c r="IV858" s="203"/>
    </row>
    <row r="859" spans="254:256" s="424" customFormat="1" ht="14.25">
      <c r="IT859" s="203"/>
      <c r="IU859" s="203"/>
      <c r="IV859" s="203"/>
    </row>
    <row r="860" spans="254:256" s="424" customFormat="1" ht="14.25">
      <c r="IT860" s="203"/>
      <c r="IU860" s="203"/>
      <c r="IV860" s="203"/>
    </row>
    <row r="861" spans="254:256" s="424" customFormat="1" ht="14.25">
      <c r="IT861" s="203"/>
      <c r="IU861" s="203"/>
      <c r="IV861" s="203"/>
    </row>
    <row r="862" spans="254:256" s="424" customFormat="1" ht="14.25">
      <c r="IT862" s="203"/>
      <c r="IU862" s="203"/>
      <c r="IV862" s="203"/>
    </row>
    <row r="863" spans="254:256" s="424" customFormat="1" ht="14.25">
      <c r="IT863" s="203"/>
      <c r="IU863" s="203"/>
      <c r="IV863" s="203"/>
    </row>
    <row r="864" spans="254:256" s="424" customFormat="1" ht="14.25">
      <c r="IT864" s="203"/>
      <c r="IU864" s="203"/>
      <c r="IV864" s="203"/>
    </row>
    <row r="865" spans="254:256" s="424" customFormat="1" ht="14.25">
      <c r="IT865" s="203"/>
      <c r="IU865" s="203"/>
      <c r="IV865" s="203"/>
    </row>
    <row r="866" spans="254:256" s="424" customFormat="1" ht="14.25">
      <c r="IT866" s="203"/>
      <c r="IU866" s="203"/>
      <c r="IV866" s="203"/>
    </row>
    <row r="867" spans="254:256" s="424" customFormat="1" ht="14.25">
      <c r="IT867" s="203"/>
      <c r="IU867" s="203"/>
      <c r="IV867" s="203"/>
    </row>
    <row r="868" spans="254:256" s="424" customFormat="1" ht="14.25">
      <c r="IT868" s="203"/>
      <c r="IU868" s="203"/>
      <c r="IV868" s="203"/>
    </row>
    <row r="869" spans="254:256" s="424" customFormat="1" ht="14.25">
      <c r="IT869" s="203"/>
      <c r="IU869" s="203"/>
      <c r="IV869" s="203"/>
    </row>
    <row r="870" spans="254:256" s="424" customFormat="1" ht="14.25">
      <c r="IT870" s="203"/>
      <c r="IU870" s="203"/>
      <c r="IV870" s="203"/>
    </row>
    <row r="871" spans="254:256" s="424" customFormat="1" ht="14.25">
      <c r="IT871" s="203"/>
      <c r="IU871" s="203"/>
      <c r="IV871" s="203"/>
    </row>
    <row r="872" spans="254:256" s="424" customFormat="1" ht="14.25">
      <c r="IT872" s="203"/>
      <c r="IU872" s="203"/>
      <c r="IV872" s="203"/>
    </row>
    <row r="873" spans="254:256" s="424" customFormat="1" ht="14.25">
      <c r="IT873" s="203"/>
      <c r="IU873" s="203"/>
      <c r="IV873" s="203"/>
    </row>
    <row r="874" spans="254:256" s="424" customFormat="1" ht="14.25">
      <c r="IT874" s="203"/>
      <c r="IU874" s="203"/>
      <c r="IV874" s="203"/>
    </row>
    <row r="875" spans="254:256" s="424" customFormat="1" ht="14.25">
      <c r="IT875" s="203"/>
      <c r="IU875" s="203"/>
      <c r="IV875" s="203"/>
    </row>
    <row r="876" spans="254:256" s="424" customFormat="1" ht="14.25">
      <c r="IT876" s="203"/>
      <c r="IU876" s="203"/>
      <c r="IV876" s="203"/>
    </row>
    <row r="877" spans="254:256" s="424" customFormat="1" ht="14.25">
      <c r="IT877" s="203"/>
      <c r="IU877" s="203"/>
      <c r="IV877" s="203"/>
    </row>
    <row r="878" spans="254:256" s="424" customFormat="1" ht="14.25">
      <c r="IT878" s="203"/>
      <c r="IU878" s="203"/>
      <c r="IV878" s="203"/>
    </row>
    <row r="879" spans="254:256" s="424" customFormat="1" ht="14.25">
      <c r="IT879" s="203"/>
      <c r="IU879" s="203"/>
      <c r="IV879" s="203"/>
    </row>
    <row r="880" spans="254:256" s="424" customFormat="1" ht="14.25">
      <c r="IT880" s="203"/>
      <c r="IU880" s="203"/>
      <c r="IV880" s="203"/>
    </row>
    <row r="881" spans="254:256" s="424" customFormat="1" ht="14.25">
      <c r="IT881" s="203"/>
      <c r="IU881" s="203"/>
      <c r="IV881" s="203"/>
    </row>
    <row r="882" spans="254:256" s="424" customFormat="1" ht="14.25">
      <c r="IT882" s="203"/>
      <c r="IU882" s="203"/>
      <c r="IV882" s="203"/>
    </row>
    <row r="883" spans="254:256" s="424" customFormat="1" ht="14.25">
      <c r="IT883" s="203"/>
      <c r="IU883" s="203"/>
      <c r="IV883" s="203"/>
    </row>
    <row r="884" spans="254:256" s="424" customFormat="1" ht="14.25">
      <c r="IT884" s="203"/>
      <c r="IU884" s="203"/>
      <c r="IV884" s="203"/>
    </row>
    <row r="885" spans="254:256" s="424" customFormat="1" ht="14.25">
      <c r="IT885" s="203"/>
      <c r="IU885" s="203"/>
      <c r="IV885" s="203"/>
    </row>
    <row r="886" spans="254:256" s="424" customFormat="1" ht="14.25">
      <c r="IT886" s="203"/>
      <c r="IU886" s="203"/>
      <c r="IV886" s="203"/>
    </row>
    <row r="887" spans="254:256" s="424" customFormat="1" ht="14.25">
      <c r="IT887" s="203"/>
      <c r="IU887" s="203"/>
      <c r="IV887" s="203"/>
    </row>
    <row r="888" spans="254:256" s="424" customFormat="1" ht="14.25">
      <c r="IT888" s="203"/>
      <c r="IU888" s="203"/>
      <c r="IV888" s="203"/>
    </row>
    <row r="889" spans="254:256" s="424" customFormat="1" ht="14.25">
      <c r="IT889" s="203"/>
      <c r="IU889" s="203"/>
      <c r="IV889" s="203"/>
    </row>
    <row r="890" spans="254:256" s="424" customFormat="1" ht="14.25">
      <c r="IT890" s="203"/>
      <c r="IU890" s="203"/>
      <c r="IV890" s="203"/>
    </row>
    <row r="891" spans="254:256" s="424" customFormat="1" ht="14.25">
      <c r="IT891" s="203"/>
      <c r="IU891" s="203"/>
      <c r="IV891" s="203"/>
    </row>
    <row r="892" spans="254:256" s="424" customFormat="1" ht="14.25">
      <c r="IT892" s="203"/>
      <c r="IU892" s="203"/>
      <c r="IV892" s="203"/>
    </row>
    <row r="893" spans="254:256" s="424" customFormat="1" ht="14.25">
      <c r="IT893" s="203"/>
      <c r="IU893" s="203"/>
      <c r="IV893" s="203"/>
    </row>
    <row r="894" spans="254:256" s="424" customFormat="1" ht="14.25">
      <c r="IT894" s="203"/>
      <c r="IU894" s="203"/>
      <c r="IV894" s="203"/>
    </row>
    <row r="895" spans="254:256" s="424" customFormat="1" ht="14.25">
      <c r="IT895" s="203"/>
      <c r="IU895" s="203"/>
      <c r="IV895" s="203"/>
    </row>
    <row r="896" spans="254:256" s="424" customFormat="1" ht="14.25">
      <c r="IT896" s="203"/>
      <c r="IU896" s="203"/>
      <c r="IV896" s="203"/>
    </row>
    <row r="897" spans="254:256" s="424" customFormat="1" ht="14.25">
      <c r="IT897" s="203"/>
      <c r="IU897" s="203"/>
      <c r="IV897" s="203"/>
    </row>
    <row r="898" spans="254:256" s="424" customFormat="1" ht="14.25">
      <c r="IT898" s="203"/>
      <c r="IU898" s="203"/>
      <c r="IV898" s="203"/>
    </row>
    <row r="899" spans="254:256" s="424" customFormat="1" ht="14.25">
      <c r="IT899" s="203"/>
      <c r="IU899" s="203"/>
      <c r="IV899" s="203"/>
    </row>
    <row r="900" spans="254:256" s="424" customFormat="1" ht="14.25">
      <c r="IT900" s="203"/>
      <c r="IU900" s="203"/>
      <c r="IV900" s="203"/>
    </row>
    <row r="901" spans="254:256" s="424" customFormat="1" ht="14.25">
      <c r="IT901" s="203"/>
      <c r="IU901" s="203"/>
      <c r="IV901" s="203"/>
    </row>
    <row r="902" spans="254:256" s="424" customFormat="1" ht="14.25">
      <c r="IT902" s="203"/>
      <c r="IU902" s="203"/>
      <c r="IV902" s="203"/>
    </row>
    <row r="903" spans="254:256" s="424" customFormat="1" ht="14.25">
      <c r="IT903" s="203"/>
      <c r="IU903" s="203"/>
      <c r="IV903" s="203"/>
    </row>
    <row r="904" spans="254:256" s="424" customFormat="1" ht="14.25">
      <c r="IT904" s="203"/>
      <c r="IU904" s="203"/>
      <c r="IV904" s="203"/>
    </row>
    <row r="905" spans="254:256" s="424" customFormat="1" ht="14.25">
      <c r="IT905" s="203"/>
      <c r="IU905" s="203"/>
      <c r="IV905" s="203"/>
    </row>
    <row r="906" spans="254:256" s="424" customFormat="1" ht="14.25">
      <c r="IT906" s="203"/>
      <c r="IU906" s="203"/>
      <c r="IV906" s="203"/>
    </row>
    <row r="907" spans="254:256" s="424" customFormat="1" ht="14.25">
      <c r="IT907" s="203"/>
      <c r="IU907" s="203"/>
      <c r="IV907" s="203"/>
    </row>
    <row r="908" spans="254:256" s="424" customFormat="1" ht="14.25">
      <c r="IT908" s="203"/>
      <c r="IU908" s="203"/>
      <c r="IV908" s="203"/>
    </row>
    <row r="909" spans="254:256" s="424" customFormat="1" ht="14.25">
      <c r="IT909" s="203"/>
      <c r="IU909" s="203"/>
      <c r="IV909" s="203"/>
    </row>
    <row r="910" spans="254:256" s="424" customFormat="1" ht="14.25">
      <c r="IT910" s="203"/>
      <c r="IU910" s="203"/>
      <c r="IV910" s="203"/>
    </row>
    <row r="911" spans="254:256" s="424" customFormat="1" ht="14.25">
      <c r="IT911" s="203"/>
      <c r="IU911" s="203"/>
      <c r="IV911" s="203"/>
    </row>
    <row r="912" spans="254:256" s="424" customFormat="1" ht="14.25">
      <c r="IT912" s="203"/>
      <c r="IU912" s="203"/>
      <c r="IV912" s="203"/>
    </row>
    <row r="913" spans="254:256" s="424" customFormat="1" ht="14.25">
      <c r="IT913" s="203"/>
      <c r="IU913" s="203"/>
      <c r="IV913" s="203"/>
    </row>
    <row r="914" spans="254:256" s="424" customFormat="1" ht="14.25">
      <c r="IT914" s="203"/>
      <c r="IU914" s="203"/>
      <c r="IV914" s="203"/>
    </row>
    <row r="915" spans="254:256" s="424" customFormat="1" ht="14.25">
      <c r="IT915" s="203"/>
      <c r="IU915" s="203"/>
      <c r="IV915" s="203"/>
    </row>
    <row r="916" spans="254:256" s="424" customFormat="1" ht="14.25">
      <c r="IT916" s="203"/>
      <c r="IU916" s="203"/>
      <c r="IV916" s="203"/>
    </row>
    <row r="917" spans="254:256" s="424" customFormat="1" ht="14.25">
      <c r="IT917" s="203"/>
      <c r="IU917" s="203"/>
      <c r="IV917" s="203"/>
    </row>
    <row r="918" spans="254:256" s="424" customFormat="1" ht="14.25">
      <c r="IT918" s="203"/>
      <c r="IU918" s="203"/>
      <c r="IV918" s="203"/>
    </row>
    <row r="919" spans="254:256" s="424" customFormat="1" ht="14.25">
      <c r="IT919" s="203"/>
      <c r="IU919" s="203"/>
      <c r="IV919" s="203"/>
    </row>
    <row r="920" spans="254:256" s="424" customFormat="1" ht="14.25">
      <c r="IT920" s="203"/>
      <c r="IU920" s="203"/>
      <c r="IV920" s="203"/>
    </row>
    <row r="921" spans="254:256" s="424" customFormat="1" ht="14.25">
      <c r="IT921" s="203"/>
      <c r="IU921" s="203"/>
      <c r="IV921" s="203"/>
    </row>
    <row r="922" spans="254:256" s="424" customFormat="1" ht="14.25">
      <c r="IT922" s="203"/>
      <c r="IU922" s="203"/>
      <c r="IV922" s="203"/>
    </row>
    <row r="923" spans="254:256" s="424" customFormat="1" ht="14.25">
      <c r="IT923" s="203"/>
      <c r="IU923" s="203"/>
      <c r="IV923" s="203"/>
    </row>
    <row r="924" spans="254:256" s="424" customFormat="1" ht="14.25">
      <c r="IT924" s="203"/>
      <c r="IU924" s="203"/>
      <c r="IV924" s="203"/>
    </row>
    <row r="925" spans="254:256" s="424" customFormat="1" ht="14.25">
      <c r="IT925" s="203"/>
      <c r="IU925" s="203"/>
      <c r="IV925" s="203"/>
    </row>
    <row r="926" spans="254:256" s="424" customFormat="1" ht="14.25">
      <c r="IT926" s="203"/>
      <c r="IU926" s="203"/>
      <c r="IV926" s="203"/>
    </row>
    <row r="927" spans="254:256" s="424" customFormat="1" ht="14.25">
      <c r="IT927" s="203"/>
      <c r="IU927" s="203"/>
      <c r="IV927" s="203"/>
    </row>
    <row r="928" spans="254:256" s="424" customFormat="1" ht="14.25">
      <c r="IT928" s="203"/>
      <c r="IU928" s="203"/>
      <c r="IV928" s="203"/>
    </row>
    <row r="929" spans="254:256" s="424" customFormat="1" ht="14.25">
      <c r="IT929" s="203"/>
      <c r="IU929" s="203"/>
      <c r="IV929" s="203"/>
    </row>
    <row r="930" spans="254:256" s="424" customFormat="1" ht="14.25">
      <c r="IT930" s="203"/>
      <c r="IU930" s="203"/>
      <c r="IV930" s="203"/>
    </row>
    <row r="931" spans="254:256" s="424" customFormat="1" ht="14.25">
      <c r="IT931" s="203"/>
      <c r="IU931" s="203"/>
      <c r="IV931" s="203"/>
    </row>
    <row r="932" spans="254:256" s="424" customFormat="1" ht="14.25">
      <c r="IT932" s="203"/>
      <c r="IU932" s="203"/>
      <c r="IV932" s="203"/>
    </row>
    <row r="933" spans="254:256" s="424" customFormat="1" ht="14.25">
      <c r="IT933" s="203"/>
      <c r="IU933" s="203"/>
      <c r="IV933" s="203"/>
    </row>
    <row r="934" spans="254:256" s="424" customFormat="1" ht="14.25">
      <c r="IT934" s="203"/>
      <c r="IU934" s="203"/>
      <c r="IV934" s="203"/>
    </row>
    <row r="935" spans="254:256" s="424" customFormat="1" ht="14.25">
      <c r="IT935" s="203"/>
      <c r="IU935" s="203"/>
      <c r="IV935" s="203"/>
    </row>
    <row r="936" spans="254:256" s="424" customFormat="1" ht="14.25">
      <c r="IT936" s="203"/>
      <c r="IU936" s="203"/>
      <c r="IV936" s="203"/>
    </row>
    <row r="937" spans="254:256" s="424" customFormat="1" ht="14.25">
      <c r="IT937" s="203"/>
      <c r="IU937" s="203"/>
      <c r="IV937" s="203"/>
    </row>
    <row r="938" spans="254:256" s="424" customFormat="1" ht="14.25">
      <c r="IT938" s="203"/>
      <c r="IU938" s="203"/>
      <c r="IV938" s="203"/>
    </row>
    <row r="939" spans="254:256" s="424" customFormat="1" ht="14.25">
      <c r="IT939" s="203"/>
      <c r="IU939" s="203"/>
      <c r="IV939" s="203"/>
    </row>
    <row r="940" spans="254:256" s="424" customFormat="1" ht="14.25">
      <c r="IT940" s="203"/>
      <c r="IU940" s="203"/>
      <c r="IV940" s="203"/>
    </row>
    <row r="941" spans="254:256" s="424" customFormat="1" ht="14.25">
      <c r="IT941" s="203"/>
      <c r="IU941" s="203"/>
      <c r="IV941" s="203"/>
    </row>
    <row r="942" spans="254:256" s="424" customFormat="1" ht="14.25">
      <c r="IT942" s="203"/>
      <c r="IU942" s="203"/>
      <c r="IV942" s="203"/>
    </row>
    <row r="943" spans="254:256" s="424" customFormat="1" ht="14.25">
      <c r="IT943" s="203"/>
      <c r="IU943" s="203"/>
      <c r="IV943" s="203"/>
    </row>
    <row r="944" spans="254:256" s="424" customFormat="1" ht="14.25">
      <c r="IT944" s="203"/>
      <c r="IU944" s="203"/>
      <c r="IV944" s="203"/>
    </row>
    <row r="945" spans="254:256" s="424" customFormat="1" ht="14.25">
      <c r="IT945" s="203"/>
      <c r="IU945" s="203"/>
      <c r="IV945" s="203"/>
    </row>
    <row r="946" spans="254:256" s="424" customFormat="1" ht="14.25">
      <c r="IT946" s="203"/>
      <c r="IU946" s="203"/>
      <c r="IV946" s="203"/>
    </row>
    <row r="947" spans="254:256" s="424" customFormat="1" ht="14.25">
      <c r="IT947" s="203"/>
      <c r="IU947" s="203"/>
      <c r="IV947" s="203"/>
    </row>
    <row r="948" spans="254:256" s="424" customFormat="1" ht="14.25">
      <c r="IT948" s="203"/>
      <c r="IU948" s="203"/>
      <c r="IV948" s="203"/>
    </row>
    <row r="949" spans="254:256" s="424" customFormat="1" ht="14.25">
      <c r="IT949" s="203"/>
      <c r="IU949" s="203"/>
      <c r="IV949" s="203"/>
    </row>
    <row r="950" spans="254:256" s="424" customFormat="1" ht="14.25">
      <c r="IT950" s="203"/>
      <c r="IU950" s="203"/>
      <c r="IV950" s="203"/>
    </row>
    <row r="951" spans="254:256" s="424" customFormat="1" ht="14.25">
      <c r="IT951" s="203"/>
      <c r="IU951" s="203"/>
      <c r="IV951" s="203"/>
    </row>
    <row r="952" spans="254:256" s="424" customFormat="1" ht="14.25">
      <c r="IT952" s="203"/>
      <c r="IU952" s="203"/>
      <c r="IV952" s="203"/>
    </row>
    <row r="953" spans="254:256" s="424" customFormat="1" ht="14.25">
      <c r="IT953" s="203"/>
      <c r="IU953" s="203"/>
      <c r="IV953" s="203"/>
    </row>
    <row r="954" spans="254:256" s="424" customFormat="1" ht="14.25">
      <c r="IT954" s="203"/>
      <c r="IU954" s="203"/>
      <c r="IV954" s="203"/>
    </row>
    <row r="955" spans="254:256" s="424" customFormat="1" ht="14.25">
      <c r="IT955" s="203"/>
      <c r="IU955" s="203"/>
      <c r="IV955" s="203"/>
    </row>
    <row r="956" spans="254:256" s="424" customFormat="1" ht="14.25">
      <c r="IT956" s="203"/>
      <c r="IU956" s="203"/>
      <c r="IV956" s="203"/>
    </row>
    <row r="957" spans="254:256" s="424" customFormat="1" ht="14.25">
      <c r="IT957" s="203"/>
      <c r="IU957" s="203"/>
      <c r="IV957" s="203"/>
    </row>
    <row r="958" spans="254:256" s="424" customFormat="1" ht="14.25">
      <c r="IT958" s="203"/>
      <c r="IU958" s="203"/>
      <c r="IV958" s="203"/>
    </row>
    <row r="959" spans="254:256" s="424" customFormat="1" ht="14.25">
      <c r="IT959" s="203"/>
      <c r="IU959" s="203"/>
      <c r="IV959" s="203"/>
    </row>
    <row r="960" spans="254:256" s="424" customFormat="1" ht="14.25">
      <c r="IT960" s="203"/>
      <c r="IU960" s="203"/>
      <c r="IV960" s="203"/>
    </row>
    <row r="961" spans="254:256" s="424" customFormat="1" ht="14.25">
      <c r="IT961" s="203"/>
      <c r="IU961" s="203"/>
      <c r="IV961" s="203"/>
    </row>
    <row r="962" spans="254:256" s="424" customFormat="1" ht="14.25">
      <c r="IT962" s="203"/>
      <c r="IU962" s="203"/>
      <c r="IV962" s="203"/>
    </row>
    <row r="963" spans="254:256" s="424" customFormat="1" ht="14.25">
      <c r="IT963" s="203"/>
      <c r="IU963" s="203"/>
      <c r="IV963" s="203"/>
    </row>
    <row r="964" spans="254:256" s="424" customFormat="1" ht="14.25">
      <c r="IT964" s="203"/>
      <c r="IU964" s="203"/>
      <c r="IV964" s="203"/>
    </row>
    <row r="965" spans="254:256" s="424" customFormat="1" ht="14.25">
      <c r="IT965" s="203"/>
      <c r="IU965" s="203"/>
      <c r="IV965" s="203"/>
    </row>
    <row r="966" spans="254:256" s="424" customFormat="1" ht="14.25">
      <c r="IT966" s="203"/>
      <c r="IU966" s="203"/>
      <c r="IV966" s="203"/>
    </row>
    <row r="967" spans="254:256" s="424" customFormat="1" ht="14.25">
      <c r="IT967" s="203"/>
      <c r="IU967" s="203"/>
      <c r="IV967" s="203"/>
    </row>
    <row r="968" spans="254:256" s="424" customFormat="1" ht="14.25">
      <c r="IT968" s="203"/>
      <c r="IU968" s="203"/>
      <c r="IV968" s="203"/>
    </row>
    <row r="969" spans="254:256" s="424" customFormat="1" ht="14.25">
      <c r="IT969" s="203"/>
      <c r="IU969" s="203"/>
      <c r="IV969" s="203"/>
    </row>
    <row r="970" spans="254:256" s="424" customFormat="1" ht="14.25">
      <c r="IT970" s="203"/>
      <c r="IU970" s="203"/>
      <c r="IV970" s="203"/>
    </row>
    <row r="971" spans="254:256" s="424" customFormat="1" ht="14.25">
      <c r="IT971" s="203"/>
      <c r="IU971" s="203"/>
      <c r="IV971" s="203"/>
    </row>
    <row r="972" spans="254:256" s="424" customFormat="1" ht="14.25">
      <c r="IT972" s="203"/>
      <c r="IU972" s="203"/>
      <c r="IV972" s="203"/>
    </row>
    <row r="973" spans="254:256" s="424" customFormat="1" ht="14.25">
      <c r="IT973" s="203"/>
      <c r="IU973" s="203"/>
      <c r="IV973" s="203"/>
    </row>
    <row r="974" spans="254:256" s="424" customFormat="1" ht="14.25">
      <c r="IT974" s="203"/>
      <c r="IU974" s="203"/>
      <c r="IV974" s="203"/>
    </row>
    <row r="975" spans="254:256" s="424" customFormat="1" ht="14.25">
      <c r="IT975" s="203"/>
      <c r="IU975" s="203"/>
      <c r="IV975" s="203"/>
    </row>
    <row r="976" spans="254:256" s="424" customFormat="1" ht="14.25">
      <c r="IT976" s="203"/>
      <c r="IU976" s="203"/>
      <c r="IV976" s="203"/>
    </row>
    <row r="977" spans="254:256" s="424" customFormat="1" ht="14.25">
      <c r="IT977" s="203"/>
      <c r="IU977" s="203"/>
      <c r="IV977" s="203"/>
    </row>
    <row r="978" spans="254:256" s="424" customFormat="1" ht="14.25">
      <c r="IT978" s="203"/>
      <c r="IU978" s="203"/>
      <c r="IV978" s="203"/>
    </row>
    <row r="979" spans="254:256" s="424" customFormat="1" ht="14.25">
      <c r="IT979" s="203"/>
      <c r="IU979" s="203"/>
      <c r="IV979" s="203"/>
    </row>
    <row r="980" spans="254:256" s="424" customFormat="1" ht="14.25">
      <c r="IT980" s="203"/>
      <c r="IU980" s="203"/>
      <c r="IV980" s="203"/>
    </row>
    <row r="981" spans="254:256" s="424" customFormat="1" ht="14.25">
      <c r="IT981" s="203"/>
      <c r="IU981" s="203"/>
      <c r="IV981" s="203"/>
    </row>
    <row r="982" spans="254:256" s="424" customFormat="1" ht="14.25">
      <c r="IT982" s="203"/>
      <c r="IU982" s="203"/>
      <c r="IV982" s="203"/>
    </row>
    <row r="983" spans="254:256" s="424" customFormat="1" ht="14.25">
      <c r="IT983" s="203"/>
      <c r="IU983" s="203"/>
      <c r="IV983" s="203"/>
    </row>
    <row r="984" spans="254:256" s="424" customFormat="1" ht="14.25">
      <c r="IT984" s="203"/>
      <c r="IU984" s="203"/>
      <c r="IV984" s="203"/>
    </row>
    <row r="985" spans="254:256" s="424" customFormat="1" ht="14.25">
      <c r="IT985" s="203"/>
      <c r="IU985" s="203"/>
      <c r="IV985" s="203"/>
    </row>
    <row r="986" spans="254:256" s="424" customFormat="1" ht="14.25">
      <c r="IT986" s="203"/>
      <c r="IU986" s="203"/>
      <c r="IV986" s="203"/>
    </row>
    <row r="987" spans="254:256" s="424" customFormat="1" ht="14.25">
      <c r="IT987" s="203"/>
      <c r="IU987" s="203"/>
      <c r="IV987" s="203"/>
    </row>
    <row r="988" spans="254:256" s="424" customFormat="1" ht="14.25">
      <c r="IT988" s="203"/>
      <c r="IU988" s="203"/>
      <c r="IV988" s="203"/>
    </row>
    <row r="989" spans="254:256" s="424" customFormat="1" ht="14.25">
      <c r="IT989" s="203"/>
      <c r="IU989" s="203"/>
      <c r="IV989" s="203"/>
    </row>
    <row r="990" spans="254:256" s="424" customFormat="1" ht="14.25">
      <c r="IT990" s="203"/>
      <c r="IU990" s="203"/>
      <c r="IV990" s="203"/>
    </row>
    <row r="991" spans="254:256" s="424" customFormat="1" ht="14.25">
      <c r="IT991" s="203"/>
      <c r="IU991" s="203"/>
      <c r="IV991" s="203"/>
    </row>
    <row r="992" spans="254:256" s="424" customFormat="1" ht="14.25">
      <c r="IT992" s="203"/>
      <c r="IU992" s="203"/>
      <c r="IV992" s="203"/>
    </row>
    <row r="993" spans="254:256" s="424" customFormat="1" ht="14.25">
      <c r="IT993" s="203"/>
      <c r="IU993" s="203"/>
      <c r="IV993" s="203"/>
    </row>
    <row r="994" spans="254:256" s="424" customFormat="1" ht="14.25">
      <c r="IT994" s="203"/>
      <c r="IU994" s="203"/>
      <c r="IV994" s="203"/>
    </row>
    <row r="995" spans="254:256" s="424" customFormat="1" ht="14.25">
      <c r="IT995" s="203"/>
      <c r="IU995" s="203"/>
      <c r="IV995" s="203"/>
    </row>
    <row r="996" spans="254:256" s="424" customFormat="1" ht="14.25">
      <c r="IT996" s="203"/>
      <c r="IU996" s="203"/>
      <c r="IV996" s="203"/>
    </row>
    <row r="997" spans="254:256" s="424" customFormat="1" ht="14.25">
      <c r="IT997" s="203"/>
      <c r="IU997" s="203"/>
      <c r="IV997" s="203"/>
    </row>
    <row r="998" spans="254:256" s="424" customFormat="1" ht="14.25">
      <c r="IT998" s="203"/>
      <c r="IU998" s="203"/>
      <c r="IV998" s="203"/>
    </row>
    <row r="999" spans="254:256" s="424" customFormat="1" ht="14.25">
      <c r="IT999" s="203"/>
      <c r="IU999" s="203"/>
      <c r="IV999" s="203"/>
    </row>
    <row r="1000" spans="254:256" s="424" customFormat="1" ht="14.25">
      <c r="IT1000" s="203"/>
      <c r="IU1000" s="203"/>
      <c r="IV1000" s="203"/>
    </row>
    <row r="1001" spans="254:256" s="424" customFormat="1" ht="14.25">
      <c r="IT1001" s="203"/>
      <c r="IU1001" s="203"/>
      <c r="IV1001" s="203"/>
    </row>
    <row r="1002" spans="254:256" s="424" customFormat="1" ht="14.25">
      <c r="IT1002" s="203"/>
      <c r="IU1002" s="203"/>
      <c r="IV1002" s="203"/>
    </row>
    <row r="1003" spans="254:256" s="424" customFormat="1" ht="14.25">
      <c r="IT1003" s="203"/>
      <c r="IU1003" s="203"/>
      <c r="IV1003" s="203"/>
    </row>
    <row r="1004" spans="254:256" s="424" customFormat="1" ht="14.25">
      <c r="IT1004" s="203"/>
      <c r="IU1004" s="203"/>
      <c r="IV1004" s="203"/>
    </row>
    <row r="1005" spans="254:256" s="424" customFormat="1" ht="14.25">
      <c r="IT1005" s="203"/>
      <c r="IU1005" s="203"/>
      <c r="IV1005" s="203"/>
    </row>
  </sheetData>
  <sheetProtection/>
  <protectedRanges>
    <protectedRange sqref="D6:D9" name="区域3_5"/>
    <protectedRange sqref="D6:D9" name="区域3_5_1"/>
  </protectedRanges>
  <mergeCells count="1">
    <mergeCell ref="A1:D1"/>
  </mergeCells>
  <printOptions horizontalCentered="1"/>
  <pageMargins left="0.7513888888888889" right="0.7513888888888889" top="1" bottom="1" header="0.5" footer="0.5"/>
  <pageSetup horizontalDpi="600" verticalDpi="600" orientation="landscape" paperSize="9" scale="83"/>
  <colBreaks count="1" manualBreakCount="1">
    <brk id="4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</sheetPr>
  <dimension ref="A1:B47"/>
  <sheetViews>
    <sheetView zoomScaleSheetLayoutView="100" workbookViewId="0" topLeftCell="A1">
      <selection activeCell="D14" sqref="D14"/>
    </sheetView>
  </sheetViews>
  <sheetFormatPr defaultColWidth="9.00390625" defaultRowHeight="21" customHeight="1"/>
  <cols>
    <col min="1" max="1" width="43.375" style="297" customWidth="1"/>
    <col min="2" max="2" width="31.125" style="297" customWidth="1"/>
    <col min="3" max="16384" width="9.00390625" style="297" customWidth="1"/>
  </cols>
  <sheetData>
    <row r="1" spans="1:2" s="297" customFormat="1" ht="20.25">
      <c r="A1" s="299" t="s">
        <v>1132</v>
      </c>
      <c r="B1" s="299"/>
    </row>
    <row r="2" spans="1:2" s="297" customFormat="1" ht="15.75" customHeight="1">
      <c r="A2" s="300"/>
      <c r="B2" s="301" t="s">
        <v>1</v>
      </c>
    </row>
    <row r="3" spans="1:2" s="297" customFormat="1" ht="18.75" customHeight="1">
      <c r="A3" s="302" t="s">
        <v>1133</v>
      </c>
      <c r="B3" s="303" t="s">
        <v>179</v>
      </c>
    </row>
    <row r="4" spans="1:2" s="298" customFormat="1" ht="18.75" customHeight="1">
      <c r="A4" s="304" t="s">
        <v>1134</v>
      </c>
      <c r="B4" s="305">
        <f>SUM(B5:B8)</f>
        <v>24405</v>
      </c>
    </row>
    <row r="5" spans="1:2" s="298" customFormat="1" ht="18.75" customHeight="1">
      <c r="A5" s="306" t="s">
        <v>1135</v>
      </c>
      <c r="B5" s="212">
        <v>18895</v>
      </c>
    </row>
    <row r="6" spans="1:2" s="297" customFormat="1" ht="18.75" customHeight="1">
      <c r="A6" s="306" t="s">
        <v>1136</v>
      </c>
      <c r="B6" s="212">
        <v>3620</v>
      </c>
    </row>
    <row r="7" spans="1:2" s="297" customFormat="1" ht="18.75" customHeight="1">
      <c r="A7" s="306" t="s">
        <v>1137</v>
      </c>
      <c r="B7" s="212">
        <v>1806</v>
      </c>
    </row>
    <row r="8" spans="1:2" s="297" customFormat="1" ht="18.75" customHeight="1">
      <c r="A8" s="306" t="s">
        <v>1138</v>
      </c>
      <c r="B8" s="212">
        <v>84</v>
      </c>
    </row>
    <row r="9" spans="1:2" s="297" customFormat="1" ht="18.75" customHeight="1">
      <c r="A9" s="304" t="s">
        <v>1139</v>
      </c>
      <c r="B9" s="305">
        <f>SUM(B10:B18)</f>
        <v>4075</v>
      </c>
    </row>
    <row r="10" spans="1:2" s="297" customFormat="1" ht="18.75" customHeight="1">
      <c r="A10" s="306" t="s">
        <v>1140</v>
      </c>
      <c r="B10" s="307">
        <v>1419</v>
      </c>
    </row>
    <row r="11" spans="1:2" s="297" customFormat="1" ht="18.75" customHeight="1">
      <c r="A11" s="306" t="s">
        <v>1141</v>
      </c>
      <c r="B11" s="307">
        <v>7</v>
      </c>
    </row>
    <row r="12" spans="1:2" s="297" customFormat="1" ht="18.75" customHeight="1">
      <c r="A12" s="306" t="s">
        <v>1142</v>
      </c>
      <c r="B12" s="307">
        <v>75</v>
      </c>
    </row>
    <row r="13" spans="1:2" s="297" customFormat="1" ht="18.75" customHeight="1">
      <c r="A13" s="306" t="s">
        <v>1143</v>
      </c>
      <c r="B13" s="307">
        <v>62</v>
      </c>
    </row>
    <row r="14" spans="1:2" s="297" customFormat="1" ht="18.75" customHeight="1">
      <c r="A14" s="306" t="s">
        <v>1144</v>
      </c>
      <c r="B14" s="307">
        <v>655</v>
      </c>
    </row>
    <row r="15" spans="1:2" s="297" customFormat="1" ht="18.75" customHeight="1">
      <c r="A15" s="306" t="s">
        <v>1145</v>
      </c>
      <c r="B15" s="307">
        <v>53</v>
      </c>
    </row>
    <row r="16" spans="1:2" s="297" customFormat="1" ht="18.75" customHeight="1">
      <c r="A16" s="306" t="s">
        <v>1146</v>
      </c>
      <c r="B16" s="307">
        <v>328</v>
      </c>
    </row>
    <row r="17" spans="1:2" s="297" customFormat="1" ht="18.75" customHeight="1">
      <c r="A17" s="306" t="s">
        <v>1147</v>
      </c>
      <c r="B17" s="307">
        <v>56</v>
      </c>
    </row>
    <row r="18" spans="1:2" s="297" customFormat="1" ht="18.75" customHeight="1">
      <c r="A18" s="306" t="s">
        <v>1148</v>
      </c>
      <c r="B18" s="307">
        <v>1420</v>
      </c>
    </row>
    <row r="19" spans="1:2" s="297" customFormat="1" ht="18.75" customHeight="1">
      <c r="A19" s="304" t="s">
        <v>1149</v>
      </c>
      <c r="B19" s="305">
        <f>B20+B21</f>
        <v>477</v>
      </c>
    </row>
    <row r="20" spans="1:2" s="297" customFormat="1" ht="18.75" customHeight="1">
      <c r="A20" s="306" t="s">
        <v>1150</v>
      </c>
      <c r="B20" s="212">
        <v>86</v>
      </c>
    </row>
    <row r="21" spans="1:2" s="297" customFormat="1" ht="18.75" customHeight="1">
      <c r="A21" s="306" t="s">
        <v>1151</v>
      </c>
      <c r="B21" s="212">
        <v>391</v>
      </c>
    </row>
    <row r="22" spans="1:2" s="298" customFormat="1" ht="18.75" customHeight="1">
      <c r="A22" s="304" t="s">
        <v>1152</v>
      </c>
      <c r="B22" s="305">
        <f>SUM(B23:B25)</f>
        <v>18487</v>
      </c>
    </row>
    <row r="23" spans="1:2" s="297" customFormat="1" ht="18.75" customHeight="1">
      <c r="A23" s="306" t="s">
        <v>1153</v>
      </c>
      <c r="B23" s="307">
        <v>17742</v>
      </c>
    </row>
    <row r="24" spans="1:2" s="297" customFormat="1" ht="18.75" customHeight="1">
      <c r="A24" s="306" t="s">
        <v>1154</v>
      </c>
      <c r="B24" s="307">
        <v>745</v>
      </c>
    </row>
    <row r="25" spans="1:2" s="297" customFormat="1" ht="18.75" customHeight="1">
      <c r="A25" s="306" t="s">
        <v>1155</v>
      </c>
      <c r="B25" s="307">
        <v>0</v>
      </c>
    </row>
    <row r="26" spans="1:2" s="297" customFormat="1" ht="18.75" customHeight="1">
      <c r="A26" s="304" t="s">
        <v>1156</v>
      </c>
      <c r="B26" s="305">
        <f>B27</f>
        <v>26</v>
      </c>
    </row>
    <row r="27" spans="1:2" s="297" customFormat="1" ht="18.75" customHeight="1">
      <c r="A27" s="306" t="s">
        <v>1157</v>
      </c>
      <c r="B27" s="212">
        <v>26</v>
      </c>
    </row>
    <row r="28" spans="1:2" s="297" customFormat="1" ht="18.75" customHeight="1">
      <c r="A28" s="304" t="s">
        <v>1158</v>
      </c>
      <c r="B28" s="305">
        <f>B29+B30</f>
        <v>1779</v>
      </c>
    </row>
    <row r="29" spans="1:2" s="297" customFormat="1" ht="18.75" customHeight="1">
      <c r="A29" s="306" t="s">
        <v>1159</v>
      </c>
      <c r="B29" s="212">
        <v>1587</v>
      </c>
    </row>
    <row r="30" spans="1:2" s="297" customFormat="1" ht="18.75" customHeight="1">
      <c r="A30" s="306" t="s">
        <v>1160</v>
      </c>
      <c r="B30" s="212">
        <v>192</v>
      </c>
    </row>
    <row r="31" spans="1:2" s="297" customFormat="1" ht="18.75" customHeight="1">
      <c r="A31" s="308" t="s">
        <v>1161</v>
      </c>
      <c r="B31" s="309">
        <f>B4+B9+B19+B22+B26+B28</f>
        <v>49249</v>
      </c>
    </row>
    <row r="32" spans="1:2" s="297" customFormat="1" ht="39" customHeight="1">
      <c r="A32" s="310" t="s">
        <v>1162</v>
      </c>
      <c r="B32" s="310"/>
    </row>
    <row r="33" spans="1:2" s="297" customFormat="1" ht="17.25" customHeight="1">
      <c r="A33" s="311"/>
      <c r="B33" s="311"/>
    </row>
    <row r="34" s="297" customFormat="1" ht="17.25" customHeight="1">
      <c r="A34" s="311"/>
    </row>
    <row r="35" s="297" customFormat="1" ht="17.25" customHeight="1">
      <c r="A35" s="311"/>
    </row>
    <row r="36" s="297" customFormat="1" ht="17.25" customHeight="1">
      <c r="A36" s="311"/>
    </row>
    <row r="37" s="297" customFormat="1" ht="17.25" customHeight="1">
      <c r="A37" s="311"/>
    </row>
    <row r="38" s="297" customFormat="1" ht="17.25" customHeight="1">
      <c r="A38" s="311"/>
    </row>
    <row r="39" s="297" customFormat="1" ht="17.25" customHeight="1">
      <c r="A39" s="311"/>
    </row>
    <row r="40" spans="1:2" s="298" customFormat="1" ht="17.25" customHeight="1">
      <c r="A40" s="311"/>
      <c r="B40" s="297"/>
    </row>
    <row r="43" s="297" customFormat="1" ht="21" customHeight="1">
      <c r="B43" s="311"/>
    </row>
    <row r="47" s="297" customFormat="1" ht="21" customHeight="1">
      <c r="B47" s="311"/>
    </row>
  </sheetData>
  <sheetProtection/>
  <mergeCells count="2">
    <mergeCell ref="A1:B1"/>
    <mergeCell ref="A32:B3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1:IV13"/>
  <sheetViews>
    <sheetView showZeros="0" workbookViewId="0" topLeftCell="A1">
      <pane ySplit="3" topLeftCell="A5" activePane="bottomLeft" state="frozen"/>
      <selection pane="bottomLeft" activeCell="C13" sqref="C13"/>
    </sheetView>
  </sheetViews>
  <sheetFormatPr defaultColWidth="9.00390625" defaultRowHeight="14.25"/>
  <cols>
    <col min="1" max="1" width="39.625" style="290" customWidth="1"/>
    <col min="2" max="2" width="13.625" style="290" customWidth="1"/>
    <col min="3" max="3" width="13.875" style="290" customWidth="1"/>
    <col min="4" max="4" width="16.00390625" style="203" customWidth="1"/>
    <col min="5" max="16384" width="9.00390625" style="203" customWidth="1"/>
  </cols>
  <sheetData>
    <row r="1" spans="1:3" s="203" customFormat="1" ht="60" customHeight="1">
      <c r="A1" s="187" t="s">
        <v>1163</v>
      </c>
      <c r="B1" s="187"/>
      <c r="C1" s="187"/>
    </row>
    <row r="2" spans="1:3" s="203" customFormat="1" ht="30" customHeight="1">
      <c r="A2" s="291"/>
      <c r="B2" s="291"/>
      <c r="C2" s="292" t="s">
        <v>1</v>
      </c>
    </row>
    <row r="3" spans="1:3" s="203" customFormat="1" ht="30" customHeight="1">
      <c r="A3" s="293" t="s">
        <v>2</v>
      </c>
      <c r="B3" s="293" t="s">
        <v>1164</v>
      </c>
      <c r="C3" s="293" t="s">
        <v>1165</v>
      </c>
    </row>
    <row r="4" spans="1:3" s="203" customFormat="1" ht="48.75" customHeight="1">
      <c r="A4" s="191" t="s">
        <v>1166</v>
      </c>
      <c r="B4" s="293">
        <v>39640</v>
      </c>
      <c r="C4" s="293"/>
    </row>
    <row r="5" spans="1:3" s="203" customFormat="1" ht="48.75" customHeight="1">
      <c r="A5" s="191" t="s">
        <v>1167</v>
      </c>
      <c r="B5" s="293"/>
      <c r="C5" s="293">
        <v>31335.6</v>
      </c>
    </row>
    <row r="6" spans="1:3" s="203" customFormat="1" ht="48.75" customHeight="1">
      <c r="A6" s="191" t="s">
        <v>1168</v>
      </c>
      <c r="B6" s="293">
        <v>41240</v>
      </c>
      <c r="C6" s="294"/>
    </row>
    <row r="7" spans="1:3" s="203" customFormat="1" ht="48.75" customHeight="1">
      <c r="A7" s="191" t="s">
        <v>1169</v>
      </c>
      <c r="B7" s="293"/>
      <c r="C7" s="193" t="s">
        <v>1170</v>
      </c>
    </row>
    <row r="8" spans="1:3" s="203" customFormat="1" ht="48.75" customHeight="1">
      <c r="A8" s="191" t="s">
        <v>1171</v>
      </c>
      <c r="B8" s="293"/>
      <c r="C8" s="295">
        <v>1736.4</v>
      </c>
    </row>
    <row r="9" spans="1:3" s="203" customFormat="1" ht="48.75" customHeight="1">
      <c r="A9" s="191" t="s">
        <v>1172</v>
      </c>
      <c r="B9" s="290"/>
      <c r="C9" s="296">
        <v>1207</v>
      </c>
    </row>
    <row r="10" spans="1:3" s="203" customFormat="1" ht="48.75" customHeight="1">
      <c r="A10" s="191" t="s">
        <v>1173</v>
      </c>
      <c r="B10" s="293"/>
      <c r="C10" s="295">
        <v>32927</v>
      </c>
    </row>
    <row r="11" spans="1:256" s="203" customFormat="1" ht="48.75" customHeight="1">
      <c r="A11" s="191" t="s">
        <v>1174</v>
      </c>
      <c r="B11" s="293"/>
      <c r="C11" s="295">
        <v>32927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203" customFormat="1" ht="48.75" customHeight="1">
      <c r="A12" s="191" t="s">
        <v>1175</v>
      </c>
      <c r="B12" s="293"/>
      <c r="C12" s="295">
        <v>5944</v>
      </c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203" customFormat="1" ht="48.75" customHeight="1">
      <c r="A13" s="191" t="s">
        <v>1176</v>
      </c>
      <c r="B13" s="293"/>
      <c r="C13" s="295">
        <v>1249</v>
      </c>
      <c r="D13" s="290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</sheetData>
  <sheetProtection/>
  <mergeCells count="1">
    <mergeCell ref="A1:C1"/>
  </mergeCells>
  <printOptions horizontalCentered="1"/>
  <pageMargins left="0.75" right="0.75" top="0.98" bottom="0.98" header="0.51" footer="0.51"/>
  <pageSetup horizontalDpi="600" verticalDpi="600" orientation="portrait" paperSize="9" scale="94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C4"/>
  <sheetViews>
    <sheetView showZeros="0" workbookViewId="0" topLeftCell="A1">
      <pane ySplit="3" topLeftCell="A4" activePane="bottomLeft" state="frozen"/>
      <selection pane="bottomLeft" activeCell="A3" sqref="A3"/>
    </sheetView>
  </sheetViews>
  <sheetFormatPr defaultColWidth="6.75390625" defaultRowHeight="14.25"/>
  <cols>
    <col min="1" max="1" width="30.375" style="21" customWidth="1"/>
    <col min="2" max="3" width="18.50390625" style="21" customWidth="1"/>
    <col min="4" max="16384" width="6.75390625" style="21" customWidth="1"/>
  </cols>
  <sheetData>
    <row r="1" spans="1:3" s="21" customFormat="1" ht="22.5" customHeight="1">
      <c r="A1" s="181" t="s">
        <v>1177</v>
      </c>
      <c r="B1" s="181"/>
      <c r="C1" s="181"/>
    </row>
    <row r="2" spans="1:3" s="21" customFormat="1" ht="13.5" customHeight="1">
      <c r="A2" s="28"/>
      <c r="B2" s="28"/>
      <c r="C2" s="182" t="s">
        <v>1178</v>
      </c>
    </row>
    <row r="3" spans="1:3" s="180" customFormat="1" ht="28.5" customHeight="1">
      <c r="A3" s="183" t="s">
        <v>1179</v>
      </c>
      <c r="B3" s="183" t="s">
        <v>1180</v>
      </c>
      <c r="C3" s="183" t="s">
        <v>1181</v>
      </c>
    </row>
    <row r="4" spans="1:3" s="180" customFormat="1" ht="30" customHeight="1">
      <c r="A4" s="184" t="s">
        <v>1182</v>
      </c>
      <c r="B4" s="185">
        <v>41240</v>
      </c>
      <c r="C4" s="185">
        <v>32927</v>
      </c>
    </row>
  </sheetData>
  <sheetProtection/>
  <mergeCells count="1">
    <mergeCell ref="A1:C1"/>
  </mergeCells>
  <printOptions horizontalCentered="1"/>
  <pageMargins left="0.75" right="0.75" top="0.98" bottom="0.98" header="0.51" footer="0.51"/>
  <pageSetup horizontalDpi="600" verticalDpi="600" orientation="portrait" paperSize="9" scale="94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F1005"/>
  <sheetViews>
    <sheetView zoomScaleSheetLayoutView="100" workbookViewId="0" topLeftCell="A1">
      <selection activeCell="B8" sqref="B8"/>
    </sheetView>
  </sheetViews>
  <sheetFormatPr defaultColWidth="9.125" defaultRowHeight="14.25"/>
  <cols>
    <col min="1" max="1" width="35.375" style="233" customWidth="1"/>
    <col min="2" max="2" width="15.75390625" style="286" customWidth="1"/>
    <col min="3" max="3" width="35.375" style="233" customWidth="1"/>
    <col min="4" max="4" width="15.75390625" style="234" customWidth="1"/>
    <col min="5" max="243" width="9.125" style="233" customWidth="1"/>
    <col min="244" max="16384" width="9.125" style="233" customWidth="1"/>
  </cols>
  <sheetData>
    <row r="1" spans="1:4" s="232" customFormat="1" ht="49.5" customHeight="1">
      <c r="A1" s="235" t="s">
        <v>1183</v>
      </c>
      <c r="B1" s="235"/>
      <c r="C1" s="235"/>
      <c r="D1" s="235"/>
    </row>
    <row r="2" spans="2:6" s="135" customFormat="1" ht="22.5" customHeight="1">
      <c r="B2" s="287"/>
      <c r="C2" s="236"/>
      <c r="D2" s="236" t="s">
        <v>1184</v>
      </c>
      <c r="E2" s="173"/>
      <c r="F2" s="173"/>
    </row>
    <row r="3" spans="1:4" s="107" customFormat="1" ht="32.25" customHeight="1">
      <c r="A3" s="237" t="s">
        <v>1185</v>
      </c>
      <c r="B3" s="237" t="s">
        <v>3</v>
      </c>
      <c r="C3" s="237" t="s">
        <v>1185</v>
      </c>
      <c r="D3" s="237" t="s">
        <v>4</v>
      </c>
    </row>
    <row r="4" spans="1:4" s="109" customFormat="1" ht="32.25" customHeight="1">
      <c r="A4" s="238" t="s">
        <v>1186</v>
      </c>
      <c r="B4" s="241"/>
      <c r="C4" s="238" t="s">
        <v>1187</v>
      </c>
      <c r="D4" s="239"/>
    </row>
    <row r="5" spans="1:6" s="109" customFormat="1" ht="32.25" customHeight="1">
      <c r="A5" s="238" t="s">
        <v>1188</v>
      </c>
      <c r="B5" s="241">
        <v>1895</v>
      </c>
      <c r="C5" s="240" t="s">
        <v>1189</v>
      </c>
      <c r="D5" s="241">
        <f>B5+B7</f>
        <v>1898</v>
      </c>
      <c r="F5" s="242"/>
    </row>
    <row r="6" spans="1:6" s="109" customFormat="1" ht="32.25" customHeight="1">
      <c r="A6" s="238" t="s">
        <v>1190</v>
      </c>
      <c r="B6" s="241"/>
      <c r="C6" s="238" t="s">
        <v>1191</v>
      </c>
      <c r="D6" s="241"/>
      <c r="F6" s="242"/>
    </row>
    <row r="7" spans="1:6" s="109" customFormat="1" ht="32.25" customHeight="1">
      <c r="A7" s="238" t="s">
        <v>1192</v>
      </c>
      <c r="B7" s="241">
        <v>3</v>
      </c>
      <c r="C7" s="238" t="s">
        <v>1193</v>
      </c>
      <c r="D7" s="241"/>
      <c r="F7" s="242"/>
    </row>
    <row r="8" spans="1:4" s="109" customFormat="1" ht="32.25" customHeight="1">
      <c r="A8" s="238" t="s">
        <v>1194</v>
      </c>
      <c r="B8" s="241">
        <v>790</v>
      </c>
      <c r="C8" s="238" t="s">
        <v>1195</v>
      </c>
      <c r="D8" s="241"/>
    </row>
    <row r="9" spans="1:4" s="109" customFormat="1" ht="32.25" customHeight="1">
      <c r="A9" s="238" t="s">
        <v>1196</v>
      </c>
      <c r="B9" s="241"/>
      <c r="C9" s="238" t="s">
        <v>1197</v>
      </c>
      <c r="D9" s="241">
        <v>790</v>
      </c>
    </row>
    <row r="10" spans="1:4" s="109" customFormat="1" ht="32.25" customHeight="1">
      <c r="A10" s="238"/>
      <c r="B10" s="241"/>
      <c r="C10" s="238"/>
      <c r="D10" s="239"/>
    </row>
    <row r="11" spans="1:4" s="109" customFormat="1" ht="32.25" customHeight="1">
      <c r="A11" s="238"/>
      <c r="B11" s="241"/>
      <c r="C11" s="238"/>
      <c r="D11" s="239"/>
    </row>
    <row r="12" spans="1:4" s="107" customFormat="1" ht="32.25" customHeight="1">
      <c r="A12" s="237" t="s">
        <v>15</v>
      </c>
      <c r="B12" s="237">
        <f>SUM(B4:B11)</f>
        <v>2688</v>
      </c>
      <c r="C12" s="237" t="s">
        <v>16</v>
      </c>
      <c r="D12" s="237">
        <f>SUM(D4:D11)</f>
        <v>2688</v>
      </c>
    </row>
    <row r="13" spans="2:4" s="135" customFormat="1" ht="12.75">
      <c r="B13" s="288"/>
      <c r="D13" s="243"/>
    </row>
    <row r="14" spans="2:4" s="135" customFormat="1" ht="12.75">
      <c r="B14" s="288"/>
      <c r="D14" s="243"/>
    </row>
    <row r="15" spans="2:4" s="135" customFormat="1" ht="12.75">
      <c r="B15" s="288"/>
      <c r="D15" s="243"/>
    </row>
    <row r="16" spans="2:4" s="135" customFormat="1" ht="12.75">
      <c r="B16" s="288"/>
      <c r="D16" s="243"/>
    </row>
    <row r="17" spans="2:4" s="135" customFormat="1" ht="12.75">
      <c r="B17" s="288"/>
      <c r="D17" s="243"/>
    </row>
    <row r="18" spans="2:4" s="135" customFormat="1" ht="12.75">
      <c r="B18" s="288"/>
      <c r="D18" s="243"/>
    </row>
    <row r="19" spans="2:4" s="135" customFormat="1" ht="12.75">
      <c r="B19" s="288"/>
      <c r="D19" s="243"/>
    </row>
    <row r="20" spans="2:4" s="135" customFormat="1" ht="12.75">
      <c r="B20" s="288"/>
      <c r="D20" s="243"/>
    </row>
    <row r="21" spans="2:4" s="135" customFormat="1" ht="12.75">
      <c r="B21" s="288"/>
      <c r="D21" s="243"/>
    </row>
    <row r="22" spans="2:4" s="135" customFormat="1" ht="12.75">
      <c r="B22" s="288"/>
      <c r="D22" s="243"/>
    </row>
    <row r="23" spans="2:4" s="135" customFormat="1" ht="12.75">
      <c r="B23" s="288"/>
      <c r="D23" s="243"/>
    </row>
    <row r="24" spans="2:4" s="135" customFormat="1" ht="12.75">
      <c r="B24" s="288"/>
      <c r="D24" s="243"/>
    </row>
    <row r="25" spans="2:4" s="135" customFormat="1" ht="12.75">
      <c r="B25" s="288"/>
      <c r="D25" s="243"/>
    </row>
    <row r="26" spans="2:4" s="135" customFormat="1" ht="12.75">
      <c r="B26" s="288"/>
      <c r="D26" s="243"/>
    </row>
    <row r="27" spans="2:4" s="135" customFormat="1" ht="12.75">
      <c r="B27" s="288"/>
      <c r="D27" s="243"/>
    </row>
    <row r="28" spans="2:4" s="135" customFormat="1" ht="12.75">
      <c r="B28" s="288"/>
      <c r="D28" s="243"/>
    </row>
    <row r="29" spans="2:4" s="135" customFormat="1" ht="12.75">
      <c r="B29" s="288"/>
      <c r="D29" s="243"/>
    </row>
    <row r="30" spans="2:4" s="135" customFormat="1" ht="12.75">
      <c r="B30" s="288"/>
      <c r="D30" s="243"/>
    </row>
    <row r="31" spans="2:4" s="135" customFormat="1" ht="12.75">
      <c r="B31" s="288"/>
      <c r="D31" s="243"/>
    </row>
    <row r="32" spans="2:4" s="135" customFormat="1" ht="12.75">
      <c r="B32" s="288"/>
      <c r="D32" s="243"/>
    </row>
    <row r="33" spans="2:4" s="135" customFormat="1" ht="12.75">
      <c r="B33" s="288"/>
      <c r="D33" s="243"/>
    </row>
    <row r="34" spans="2:4" s="135" customFormat="1" ht="12.75">
      <c r="B34" s="288"/>
      <c r="D34" s="243"/>
    </row>
    <row r="35" spans="2:4" s="135" customFormat="1" ht="12.75">
      <c r="B35" s="288"/>
      <c r="D35" s="243"/>
    </row>
    <row r="36" spans="2:4" s="135" customFormat="1" ht="12.75">
      <c r="B36" s="288"/>
      <c r="D36" s="243"/>
    </row>
    <row r="37" spans="2:4" s="135" customFormat="1" ht="12.75">
      <c r="B37" s="288"/>
      <c r="D37" s="243"/>
    </row>
    <row r="38" spans="2:4" s="135" customFormat="1" ht="12.75">
      <c r="B38" s="288"/>
      <c r="D38" s="243"/>
    </row>
    <row r="39" spans="2:4" s="135" customFormat="1" ht="12.75">
      <c r="B39" s="288"/>
      <c r="D39" s="243"/>
    </row>
    <row r="40" spans="2:4" s="135" customFormat="1" ht="12.75">
      <c r="B40" s="288"/>
      <c r="D40" s="243"/>
    </row>
    <row r="41" spans="2:4" s="135" customFormat="1" ht="12.75">
      <c r="B41" s="288"/>
      <c r="D41" s="243"/>
    </row>
    <row r="42" spans="2:4" s="135" customFormat="1" ht="12.75">
      <c r="B42" s="288"/>
      <c r="D42" s="243"/>
    </row>
    <row r="43" spans="2:4" s="135" customFormat="1" ht="12.75">
      <c r="B43" s="288"/>
      <c r="D43" s="243"/>
    </row>
    <row r="44" spans="2:4" s="135" customFormat="1" ht="12.75">
      <c r="B44" s="288"/>
      <c r="D44" s="243"/>
    </row>
    <row r="45" spans="2:4" s="135" customFormat="1" ht="12.75">
      <c r="B45" s="288"/>
      <c r="D45" s="243"/>
    </row>
    <row r="46" spans="2:4" s="135" customFormat="1" ht="12.75">
      <c r="B46" s="288"/>
      <c r="D46" s="243"/>
    </row>
    <row r="47" spans="2:4" s="135" customFormat="1" ht="12.75">
      <c r="B47" s="288"/>
      <c r="D47" s="243"/>
    </row>
    <row r="48" spans="2:4" s="135" customFormat="1" ht="12.75">
      <c r="B48" s="288"/>
      <c r="D48" s="243"/>
    </row>
    <row r="49" spans="2:4" s="135" customFormat="1" ht="12.75">
      <c r="B49" s="288"/>
      <c r="D49" s="243"/>
    </row>
    <row r="50" spans="2:4" s="135" customFormat="1" ht="12.75">
      <c r="B50" s="288"/>
      <c r="D50" s="243"/>
    </row>
    <row r="51" spans="2:4" s="135" customFormat="1" ht="12.75">
      <c r="B51" s="288"/>
      <c r="D51" s="243"/>
    </row>
    <row r="52" spans="2:4" s="135" customFormat="1" ht="12.75">
      <c r="B52" s="288"/>
      <c r="D52" s="243"/>
    </row>
    <row r="53" spans="2:4" s="135" customFormat="1" ht="12.75">
      <c r="B53" s="288"/>
      <c r="D53" s="243"/>
    </row>
    <row r="54" spans="2:4" s="135" customFormat="1" ht="12.75">
      <c r="B54" s="288"/>
      <c r="D54" s="243"/>
    </row>
    <row r="55" spans="2:4" s="135" customFormat="1" ht="12.75">
      <c r="B55" s="288"/>
      <c r="D55" s="243"/>
    </row>
    <row r="56" spans="2:4" s="135" customFormat="1" ht="12.75">
      <c r="B56" s="288"/>
      <c r="D56" s="243"/>
    </row>
    <row r="57" spans="2:4" s="135" customFormat="1" ht="12.75">
      <c r="B57" s="288"/>
      <c r="D57" s="243"/>
    </row>
    <row r="58" spans="2:4" s="135" customFormat="1" ht="12.75">
      <c r="B58" s="288"/>
      <c r="D58" s="243"/>
    </row>
    <row r="59" spans="2:4" s="135" customFormat="1" ht="12.75">
      <c r="B59" s="288"/>
      <c r="D59" s="243"/>
    </row>
    <row r="60" spans="2:4" s="135" customFormat="1" ht="12.75">
      <c r="B60" s="288"/>
      <c r="D60" s="243"/>
    </row>
    <row r="61" spans="2:4" s="135" customFormat="1" ht="12.75">
      <c r="B61" s="288"/>
      <c r="D61" s="243"/>
    </row>
    <row r="62" spans="2:4" s="135" customFormat="1" ht="12.75">
      <c r="B62" s="288"/>
      <c r="D62" s="243"/>
    </row>
    <row r="63" spans="2:4" s="135" customFormat="1" ht="12.75">
      <c r="B63" s="288"/>
      <c r="D63" s="243"/>
    </row>
    <row r="64" spans="2:4" s="135" customFormat="1" ht="12.75">
      <c r="B64" s="288"/>
      <c r="D64" s="243"/>
    </row>
    <row r="65" spans="2:4" s="135" customFormat="1" ht="12.75">
      <c r="B65" s="288"/>
      <c r="D65" s="243"/>
    </row>
    <row r="66" spans="2:4" s="135" customFormat="1" ht="12.75">
      <c r="B66" s="288"/>
      <c r="D66" s="243"/>
    </row>
    <row r="67" spans="2:4" s="135" customFormat="1" ht="12.75">
      <c r="B67" s="288"/>
      <c r="D67" s="243"/>
    </row>
    <row r="68" spans="2:4" s="135" customFormat="1" ht="12.75">
      <c r="B68" s="288"/>
      <c r="D68" s="243"/>
    </row>
    <row r="69" spans="2:4" s="135" customFormat="1" ht="12.75">
      <c r="B69" s="288"/>
      <c r="D69" s="243"/>
    </row>
    <row r="70" spans="2:4" s="135" customFormat="1" ht="12.75">
      <c r="B70" s="288"/>
      <c r="D70" s="243"/>
    </row>
    <row r="71" spans="2:4" s="135" customFormat="1" ht="12.75">
      <c r="B71" s="288"/>
      <c r="D71" s="243"/>
    </row>
    <row r="72" spans="2:4" s="135" customFormat="1" ht="12.75">
      <c r="B72" s="288"/>
      <c r="D72" s="243"/>
    </row>
    <row r="73" spans="2:4" s="135" customFormat="1" ht="12.75">
      <c r="B73" s="288"/>
      <c r="D73" s="243"/>
    </row>
    <row r="74" spans="2:4" s="135" customFormat="1" ht="12.75">
      <c r="B74" s="288"/>
      <c r="D74" s="243"/>
    </row>
    <row r="75" spans="2:4" s="135" customFormat="1" ht="12.75">
      <c r="B75" s="288"/>
      <c r="D75" s="243"/>
    </row>
    <row r="76" spans="2:4" s="135" customFormat="1" ht="12.75">
      <c r="B76" s="288"/>
      <c r="D76" s="243"/>
    </row>
    <row r="77" spans="2:4" s="135" customFormat="1" ht="12.75">
      <c r="B77" s="288"/>
      <c r="D77" s="243"/>
    </row>
    <row r="78" spans="2:4" s="135" customFormat="1" ht="12.75">
      <c r="B78" s="288"/>
      <c r="D78" s="243"/>
    </row>
    <row r="79" spans="2:4" s="135" customFormat="1" ht="12.75">
      <c r="B79" s="288"/>
      <c r="D79" s="243"/>
    </row>
    <row r="80" spans="2:4" s="135" customFormat="1" ht="12.75">
      <c r="B80" s="288"/>
      <c r="D80" s="243"/>
    </row>
    <row r="81" spans="2:4" s="135" customFormat="1" ht="12.75">
      <c r="B81" s="288"/>
      <c r="D81" s="243"/>
    </row>
    <row r="82" spans="2:4" s="135" customFormat="1" ht="12.75">
      <c r="B82" s="288"/>
      <c r="D82" s="243"/>
    </row>
    <row r="83" spans="2:4" s="135" customFormat="1" ht="12.75">
      <c r="B83" s="288"/>
      <c r="D83" s="243"/>
    </row>
    <row r="84" spans="2:4" s="135" customFormat="1" ht="12.75">
      <c r="B84" s="288"/>
      <c r="D84" s="243"/>
    </row>
    <row r="85" spans="2:4" s="135" customFormat="1" ht="12.75">
      <c r="B85" s="288"/>
      <c r="D85" s="243"/>
    </row>
    <row r="86" spans="2:4" s="135" customFormat="1" ht="12.75">
      <c r="B86" s="288"/>
      <c r="D86" s="243"/>
    </row>
    <row r="87" spans="2:4" s="135" customFormat="1" ht="12.75">
      <c r="B87" s="288"/>
      <c r="D87" s="243"/>
    </row>
    <row r="88" spans="2:4" s="135" customFormat="1" ht="12.75">
      <c r="B88" s="288"/>
      <c r="D88" s="243"/>
    </row>
    <row r="89" spans="2:4" s="135" customFormat="1" ht="12.75">
      <c r="B89" s="288"/>
      <c r="D89" s="243"/>
    </row>
    <row r="90" spans="2:4" s="135" customFormat="1" ht="12.75">
      <c r="B90" s="288"/>
      <c r="D90" s="243"/>
    </row>
    <row r="91" spans="2:4" s="135" customFormat="1" ht="12.75">
      <c r="B91" s="288"/>
      <c r="D91" s="243"/>
    </row>
    <row r="92" spans="2:4" s="135" customFormat="1" ht="12.75">
      <c r="B92" s="288"/>
      <c r="D92" s="243"/>
    </row>
    <row r="93" spans="2:4" s="135" customFormat="1" ht="12.75">
      <c r="B93" s="288"/>
      <c r="D93" s="243"/>
    </row>
    <row r="94" spans="2:4" s="135" customFormat="1" ht="12.75">
      <c r="B94" s="288"/>
      <c r="D94" s="243"/>
    </row>
    <row r="95" spans="2:4" s="135" customFormat="1" ht="12.75">
      <c r="B95" s="288"/>
      <c r="D95" s="243"/>
    </row>
    <row r="96" spans="2:4" s="135" customFormat="1" ht="12.75">
      <c r="B96" s="288"/>
      <c r="D96" s="243"/>
    </row>
    <row r="97" spans="2:4" s="135" customFormat="1" ht="12.75">
      <c r="B97" s="288"/>
      <c r="D97" s="243"/>
    </row>
    <row r="98" spans="2:4" s="135" customFormat="1" ht="12.75">
      <c r="B98" s="288"/>
      <c r="D98" s="243"/>
    </row>
    <row r="99" spans="2:4" s="135" customFormat="1" ht="12.75">
      <c r="B99" s="288"/>
      <c r="D99" s="243"/>
    </row>
    <row r="100" spans="2:4" s="135" customFormat="1" ht="12.75">
      <c r="B100" s="288"/>
      <c r="D100" s="243"/>
    </row>
    <row r="101" spans="2:4" s="135" customFormat="1" ht="12.75">
      <c r="B101" s="288"/>
      <c r="D101" s="243"/>
    </row>
    <row r="102" spans="2:4" s="135" customFormat="1" ht="12.75">
      <c r="B102" s="288"/>
      <c r="D102" s="243"/>
    </row>
    <row r="103" spans="2:4" s="135" customFormat="1" ht="12.75">
      <c r="B103" s="288"/>
      <c r="D103" s="243"/>
    </row>
    <row r="104" spans="2:4" s="135" customFormat="1" ht="12.75">
      <c r="B104" s="288"/>
      <c r="D104" s="243"/>
    </row>
    <row r="105" spans="2:4" s="135" customFormat="1" ht="12.75">
      <c r="B105" s="288"/>
      <c r="D105" s="243"/>
    </row>
    <row r="106" spans="2:4" s="135" customFormat="1" ht="12.75">
      <c r="B106" s="288"/>
      <c r="D106" s="243"/>
    </row>
    <row r="107" spans="2:4" s="135" customFormat="1" ht="12.75">
      <c r="B107" s="288"/>
      <c r="D107" s="243"/>
    </row>
    <row r="108" spans="2:4" s="135" customFormat="1" ht="12.75">
      <c r="B108" s="288"/>
      <c r="D108" s="243"/>
    </row>
    <row r="109" spans="2:4" s="135" customFormat="1" ht="12.75">
      <c r="B109" s="288"/>
      <c r="D109" s="243"/>
    </row>
    <row r="110" spans="2:4" s="135" customFormat="1" ht="12.75">
      <c r="B110" s="288"/>
      <c r="D110" s="243"/>
    </row>
    <row r="111" spans="2:4" s="135" customFormat="1" ht="12.75">
      <c r="B111" s="288"/>
      <c r="D111" s="243"/>
    </row>
    <row r="112" spans="2:4" s="135" customFormat="1" ht="12.75">
      <c r="B112" s="288"/>
      <c r="D112" s="243"/>
    </row>
    <row r="113" spans="2:4" s="135" customFormat="1" ht="12.75">
      <c r="B113" s="288"/>
      <c r="D113" s="243"/>
    </row>
    <row r="114" spans="2:4" s="135" customFormat="1" ht="12.75">
      <c r="B114" s="288"/>
      <c r="D114" s="243"/>
    </row>
    <row r="115" spans="2:4" s="135" customFormat="1" ht="12.75">
      <c r="B115" s="288"/>
      <c r="D115" s="243"/>
    </row>
    <row r="116" spans="2:4" s="135" customFormat="1" ht="12.75">
      <c r="B116" s="288"/>
      <c r="D116" s="243"/>
    </row>
    <row r="117" spans="2:4" s="135" customFormat="1" ht="12.75">
      <c r="B117" s="288"/>
      <c r="D117" s="243"/>
    </row>
    <row r="118" spans="2:4" s="135" customFormat="1" ht="12.75">
      <c r="B118" s="288"/>
      <c r="D118" s="243"/>
    </row>
    <row r="119" spans="2:4" s="135" customFormat="1" ht="12.75">
      <c r="B119" s="288"/>
      <c r="D119" s="243"/>
    </row>
    <row r="120" spans="2:4" s="135" customFormat="1" ht="12.75">
      <c r="B120" s="288"/>
      <c r="D120" s="243"/>
    </row>
    <row r="121" spans="2:4" s="135" customFormat="1" ht="12.75">
      <c r="B121" s="288"/>
      <c r="D121" s="243"/>
    </row>
    <row r="122" spans="2:4" s="135" customFormat="1" ht="12.75">
      <c r="B122" s="288"/>
      <c r="D122" s="243"/>
    </row>
    <row r="123" spans="2:4" s="135" customFormat="1" ht="12.75">
      <c r="B123" s="288"/>
      <c r="D123" s="243"/>
    </row>
    <row r="124" spans="2:4" s="135" customFormat="1" ht="12.75">
      <c r="B124" s="288"/>
      <c r="D124" s="243"/>
    </row>
    <row r="125" spans="2:4" s="135" customFormat="1" ht="12.75">
      <c r="B125" s="288"/>
      <c r="D125" s="243"/>
    </row>
    <row r="126" spans="2:4" s="135" customFormat="1" ht="12.75">
      <c r="B126" s="288"/>
      <c r="D126" s="243"/>
    </row>
    <row r="127" spans="2:4" s="135" customFormat="1" ht="12.75">
      <c r="B127" s="288"/>
      <c r="D127" s="243"/>
    </row>
    <row r="128" spans="2:4" s="135" customFormat="1" ht="12.75">
      <c r="B128" s="288"/>
      <c r="D128" s="243"/>
    </row>
    <row r="129" spans="2:4" s="135" customFormat="1" ht="12.75">
      <c r="B129" s="288"/>
      <c r="D129" s="243"/>
    </row>
    <row r="130" spans="2:4" s="135" customFormat="1" ht="12.75">
      <c r="B130" s="288"/>
      <c r="D130" s="243"/>
    </row>
    <row r="131" spans="2:4" s="135" customFormat="1" ht="12.75">
      <c r="B131" s="288"/>
      <c r="D131" s="243"/>
    </row>
    <row r="132" spans="2:4" s="135" customFormat="1" ht="12.75">
      <c r="B132" s="288"/>
      <c r="D132" s="243"/>
    </row>
    <row r="133" spans="2:4" s="135" customFormat="1" ht="12.75">
      <c r="B133" s="288"/>
      <c r="D133" s="243"/>
    </row>
    <row r="134" spans="2:4" s="135" customFormat="1" ht="12.75">
      <c r="B134" s="288"/>
      <c r="D134" s="243"/>
    </row>
    <row r="135" spans="2:4" s="135" customFormat="1" ht="12.75">
      <c r="B135" s="288"/>
      <c r="D135" s="243"/>
    </row>
    <row r="136" spans="2:4" s="135" customFormat="1" ht="12.75">
      <c r="B136" s="288"/>
      <c r="D136" s="243"/>
    </row>
    <row r="137" spans="2:4" s="135" customFormat="1" ht="12.75">
      <c r="B137" s="288"/>
      <c r="D137" s="243"/>
    </row>
    <row r="138" spans="2:4" s="135" customFormat="1" ht="12.75">
      <c r="B138" s="288"/>
      <c r="D138" s="243"/>
    </row>
    <row r="139" spans="2:4" s="135" customFormat="1" ht="12.75">
      <c r="B139" s="288"/>
      <c r="D139" s="243"/>
    </row>
    <row r="140" spans="2:4" s="135" customFormat="1" ht="12.75">
      <c r="B140" s="288"/>
      <c r="D140" s="243"/>
    </row>
    <row r="141" spans="2:4" s="135" customFormat="1" ht="12.75">
      <c r="B141" s="288"/>
      <c r="D141" s="243"/>
    </row>
    <row r="142" spans="2:4" s="135" customFormat="1" ht="12.75">
      <c r="B142" s="288"/>
      <c r="D142" s="243"/>
    </row>
    <row r="143" spans="2:4" s="135" customFormat="1" ht="12.75">
      <c r="B143" s="288"/>
      <c r="D143" s="243"/>
    </row>
    <row r="144" spans="2:4" s="135" customFormat="1" ht="12.75">
      <c r="B144" s="288"/>
      <c r="D144" s="243"/>
    </row>
    <row r="145" spans="2:4" s="135" customFormat="1" ht="12.75">
      <c r="B145" s="288"/>
      <c r="D145" s="243"/>
    </row>
    <row r="146" spans="2:4" s="135" customFormat="1" ht="12.75">
      <c r="B146" s="288"/>
      <c r="D146" s="243"/>
    </row>
    <row r="147" spans="2:4" s="135" customFormat="1" ht="12.75">
      <c r="B147" s="288"/>
      <c r="D147" s="243"/>
    </row>
    <row r="148" spans="2:4" s="135" customFormat="1" ht="12.75">
      <c r="B148" s="288"/>
      <c r="D148" s="243"/>
    </row>
    <row r="149" spans="2:4" s="135" customFormat="1" ht="12.75">
      <c r="B149" s="288"/>
      <c r="D149" s="243"/>
    </row>
    <row r="150" spans="2:4" s="135" customFormat="1" ht="12.75">
      <c r="B150" s="288"/>
      <c r="D150" s="243"/>
    </row>
    <row r="151" spans="2:4" s="135" customFormat="1" ht="12.75">
      <c r="B151" s="288"/>
      <c r="D151" s="243"/>
    </row>
    <row r="152" spans="2:4" s="135" customFormat="1" ht="12.75">
      <c r="B152" s="288"/>
      <c r="D152" s="243"/>
    </row>
    <row r="153" spans="2:4" s="135" customFormat="1" ht="12.75">
      <c r="B153" s="288"/>
      <c r="D153" s="243"/>
    </row>
    <row r="154" spans="2:4" s="135" customFormat="1" ht="12.75">
      <c r="B154" s="288"/>
      <c r="D154" s="243"/>
    </row>
    <row r="155" spans="2:4" s="135" customFormat="1" ht="12.75">
      <c r="B155" s="288"/>
      <c r="D155" s="243"/>
    </row>
    <row r="156" spans="2:4" s="135" customFormat="1" ht="12.75">
      <c r="B156" s="288"/>
      <c r="D156" s="243"/>
    </row>
    <row r="157" spans="2:4" s="135" customFormat="1" ht="12.75">
      <c r="B157" s="288"/>
      <c r="D157" s="243"/>
    </row>
    <row r="158" spans="2:4" s="135" customFormat="1" ht="12.75">
      <c r="B158" s="288"/>
      <c r="D158" s="243"/>
    </row>
    <row r="159" spans="2:4" s="135" customFormat="1" ht="12.75">
      <c r="B159" s="288"/>
      <c r="D159" s="243"/>
    </row>
    <row r="160" spans="2:4" s="135" customFormat="1" ht="12.75">
      <c r="B160" s="288"/>
      <c r="D160" s="243"/>
    </row>
    <row r="161" spans="2:4" s="135" customFormat="1" ht="12.75">
      <c r="B161" s="288"/>
      <c r="D161" s="243"/>
    </row>
    <row r="162" spans="2:4" s="135" customFormat="1" ht="12.75">
      <c r="B162" s="288"/>
      <c r="D162" s="243"/>
    </row>
    <row r="163" spans="2:4" s="135" customFormat="1" ht="12.75">
      <c r="B163" s="288"/>
      <c r="D163" s="243"/>
    </row>
    <row r="164" spans="2:4" s="135" customFormat="1" ht="12.75">
      <c r="B164" s="288"/>
      <c r="D164" s="243"/>
    </row>
    <row r="165" spans="2:4" s="135" customFormat="1" ht="12.75">
      <c r="B165" s="288"/>
      <c r="D165" s="243"/>
    </row>
    <row r="166" spans="2:4" s="135" customFormat="1" ht="12.75">
      <c r="B166" s="288"/>
      <c r="D166" s="243"/>
    </row>
    <row r="167" spans="2:4" s="135" customFormat="1" ht="12.75">
      <c r="B167" s="288"/>
      <c r="D167" s="243"/>
    </row>
    <row r="168" spans="2:4" s="135" customFormat="1" ht="12.75">
      <c r="B168" s="288"/>
      <c r="D168" s="243"/>
    </row>
    <row r="169" spans="2:4" s="135" customFormat="1" ht="12.75">
      <c r="B169" s="288"/>
      <c r="D169" s="243"/>
    </row>
    <row r="170" spans="2:4" s="135" customFormat="1" ht="12.75">
      <c r="B170" s="288"/>
      <c r="D170" s="243"/>
    </row>
    <row r="171" spans="2:4" s="135" customFormat="1" ht="12.75">
      <c r="B171" s="288"/>
      <c r="D171" s="243"/>
    </row>
    <row r="172" spans="2:4" s="135" customFormat="1" ht="12.75">
      <c r="B172" s="288"/>
      <c r="D172" s="243"/>
    </row>
    <row r="173" spans="2:4" s="109" customFormat="1" ht="14.25">
      <c r="B173" s="289"/>
      <c r="D173" s="244"/>
    </row>
    <row r="174" spans="2:4" s="109" customFormat="1" ht="14.25">
      <c r="B174" s="289"/>
      <c r="D174" s="244"/>
    </row>
    <row r="175" spans="2:4" s="109" customFormat="1" ht="14.25">
      <c r="B175" s="289"/>
      <c r="D175" s="244"/>
    </row>
    <row r="176" spans="2:4" s="109" customFormat="1" ht="14.25">
      <c r="B176" s="289"/>
      <c r="D176" s="244"/>
    </row>
    <row r="177" spans="2:4" s="109" customFormat="1" ht="14.25">
      <c r="B177" s="289"/>
      <c r="D177" s="244"/>
    </row>
    <row r="178" spans="2:4" s="109" customFormat="1" ht="14.25">
      <c r="B178" s="289"/>
      <c r="D178" s="244"/>
    </row>
    <row r="179" spans="2:4" s="109" customFormat="1" ht="14.25">
      <c r="B179" s="289"/>
      <c r="D179" s="244"/>
    </row>
    <row r="180" spans="2:4" s="109" customFormat="1" ht="14.25">
      <c r="B180" s="289"/>
      <c r="D180" s="244"/>
    </row>
    <row r="181" spans="2:4" s="109" customFormat="1" ht="14.25">
      <c r="B181" s="289"/>
      <c r="D181" s="244"/>
    </row>
    <row r="182" spans="2:4" s="109" customFormat="1" ht="14.25">
      <c r="B182" s="289"/>
      <c r="D182" s="244"/>
    </row>
    <row r="183" spans="2:4" s="109" customFormat="1" ht="14.25">
      <c r="B183" s="289"/>
      <c r="D183" s="244"/>
    </row>
    <row r="184" spans="2:4" s="109" customFormat="1" ht="14.25">
      <c r="B184" s="289"/>
      <c r="D184" s="244"/>
    </row>
    <row r="185" spans="2:4" s="109" customFormat="1" ht="14.25">
      <c r="B185" s="289"/>
      <c r="D185" s="244"/>
    </row>
    <row r="186" spans="2:4" s="109" customFormat="1" ht="14.25">
      <c r="B186" s="289"/>
      <c r="D186" s="244"/>
    </row>
    <row r="187" spans="2:4" s="109" customFormat="1" ht="14.25">
      <c r="B187" s="289"/>
      <c r="D187" s="244"/>
    </row>
    <row r="188" spans="2:4" s="109" customFormat="1" ht="14.25">
      <c r="B188" s="289"/>
      <c r="D188" s="244"/>
    </row>
    <row r="189" spans="2:4" s="109" customFormat="1" ht="14.25">
      <c r="B189" s="289"/>
      <c r="D189" s="244"/>
    </row>
    <row r="190" spans="2:4" s="109" customFormat="1" ht="14.25">
      <c r="B190" s="289"/>
      <c r="D190" s="244"/>
    </row>
    <row r="191" spans="2:4" s="109" customFormat="1" ht="14.25">
      <c r="B191" s="289"/>
      <c r="D191" s="244"/>
    </row>
    <row r="192" spans="2:4" s="109" customFormat="1" ht="14.25">
      <c r="B192" s="289"/>
      <c r="D192" s="244"/>
    </row>
    <row r="193" spans="2:4" s="109" customFormat="1" ht="14.25">
      <c r="B193" s="289"/>
      <c r="D193" s="244"/>
    </row>
    <row r="194" spans="2:4" s="109" customFormat="1" ht="14.25">
      <c r="B194" s="289"/>
      <c r="D194" s="244"/>
    </row>
    <row r="195" spans="2:4" s="109" customFormat="1" ht="14.25">
      <c r="B195" s="289"/>
      <c r="D195" s="244"/>
    </row>
    <row r="196" spans="2:4" s="109" customFormat="1" ht="14.25">
      <c r="B196" s="289"/>
      <c r="D196" s="244"/>
    </row>
    <row r="197" spans="2:4" s="109" customFormat="1" ht="14.25">
      <c r="B197" s="289"/>
      <c r="D197" s="244"/>
    </row>
    <row r="198" spans="2:4" s="109" customFormat="1" ht="14.25">
      <c r="B198" s="289"/>
      <c r="D198" s="244"/>
    </row>
    <row r="199" spans="2:4" s="109" customFormat="1" ht="14.25">
      <c r="B199" s="289"/>
      <c r="D199" s="244"/>
    </row>
    <row r="200" spans="2:4" s="109" customFormat="1" ht="14.25">
      <c r="B200" s="289"/>
      <c r="D200" s="244"/>
    </row>
    <row r="201" spans="2:4" s="109" customFormat="1" ht="14.25">
      <c r="B201" s="289"/>
      <c r="D201" s="244"/>
    </row>
    <row r="202" spans="2:4" s="109" customFormat="1" ht="14.25">
      <c r="B202" s="289"/>
      <c r="D202" s="244"/>
    </row>
    <row r="203" spans="2:4" s="109" customFormat="1" ht="14.25">
      <c r="B203" s="289"/>
      <c r="D203" s="244"/>
    </row>
    <row r="204" spans="2:4" s="109" customFormat="1" ht="14.25">
      <c r="B204" s="289"/>
      <c r="D204" s="244"/>
    </row>
    <row r="205" spans="2:4" s="109" customFormat="1" ht="14.25">
      <c r="B205" s="289"/>
      <c r="D205" s="244"/>
    </row>
    <row r="206" spans="2:4" s="109" customFormat="1" ht="14.25">
      <c r="B206" s="289"/>
      <c r="D206" s="244"/>
    </row>
    <row r="207" spans="2:4" s="109" customFormat="1" ht="14.25">
      <c r="B207" s="289"/>
      <c r="D207" s="244"/>
    </row>
    <row r="208" spans="2:4" s="109" customFormat="1" ht="14.25">
      <c r="B208" s="289"/>
      <c r="D208" s="244"/>
    </row>
    <row r="209" spans="2:4" s="109" customFormat="1" ht="14.25">
      <c r="B209" s="289"/>
      <c r="D209" s="244"/>
    </row>
    <row r="210" spans="2:4" s="109" customFormat="1" ht="14.25">
      <c r="B210" s="289"/>
      <c r="D210" s="244"/>
    </row>
    <row r="211" spans="2:4" s="109" customFormat="1" ht="14.25">
      <c r="B211" s="289"/>
      <c r="D211" s="244"/>
    </row>
    <row r="212" spans="2:4" s="109" customFormat="1" ht="14.25">
      <c r="B212" s="289"/>
      <c r="D212" s="244"/>
    </row>
    <row r="213" spans="2:4" s="109" customFormat="1" ht="14.25">
      <c r="B213" s="289"/>
      <c r="D213" s="244"/>
    </row>
    <row r="214" spans="2:4" s="109" customFormat="1" ht="14.25">
      <c r="B214" s="289"/>
      <c r="D214" s="244"/>
    </row>
    <row r="215" spans="2:4" s="109" customFormat="1" ht="14.25">
      <c r="B215" s="289"/>
      <c r="D215" s="244"/>
    </row>
    <row r="216" spans="2:4" s="109" customFormat="1" ht="14.25">
      <c r="B216" s="289"/>
      <c r="D216" s="244"/>
    </row>
    <row r="217" spans="2:4" s="109" customFormat="1" ht="14.25">
      <c r="B217" s="289"/>
      <c r="D217" s="244"/>
    </row>
    <row r="218" spans="2:4" s="109" customFormat="1" ht="14.25">
      <c r="B218" s="289"/>
      <c r="D218" s="244"/>
    </row>
    <row r="219" spans="2:4" s="109" customFormat="1" ht="14.25">
      <c r="B219" s="289"/>
      <c r="D219" s="244"/>
    </row>
    <row r="220" spans="2:4" s="109" customFormat="1" ht="14.25">
      <c r="B220" s="289"/>
      <c r="D220" s="244"/>
    </row>
    <row r="221" spans="2:4" s="109" customFormat="1" ht="14.25">
      <c r="B221" s="289"/>
      <c r="D221" s="244"/>
    </row>
    <row r="222" spans="2:4" s="109" customFormat="1" ht="14.25">
      <c r="B222" s="289"/>
      <c r="D222" s="244"/>
    </row>
    <row r="223" spans="2:4" s="109" customFormat="1" ht="14.25">
      <c r="B223" s="289"/>
      <c r="D223" s="244"/>
    </row>
    <row r="224" spans="2:4" s="109" customFormat="1" ht="14.25">
      <c r="B224" s="289"/>
      <c r="D224" s="244"/>
    </row>
    <row r="225" spans="2:4" s="109" customFormat="1" ht="14.25">
      <c r="B225" s="289"/>
      <c r="D225" s="244"/>
    </row>
    <row r="226" spans="2:4" s="109" customFormat="1" ht="14.25">
      <c r="B226" s="289"/>
      <c r="D226" s="244"/>
    </row>
    <row r="227" spans="2:4" s="109" customFormat="1" ht="14.25">
      <c r="B227" s="289"/>
      <c r="D227" s="244"/>
    </row>
    <row r="228" spans="2:4" s="109" customFormat="1" ht="14.25">
      <c r="B228" s="289"/>
      <c r="D228" s="244"/>
    </row>
    <row r="229" spans="2:4" s="109" customFormat="1" ht="14.25">
      <c r="B229" s="289"/>
      <c r="D229" s="244"/>
    </row>
    <row r="230" spans="2:4" s="109" customFormat="1" ht="14.25">
      <c r="B230" s="289"/>
      <c r="D230" s="244"/>
    </row>
    <row r="231" spans="2:4" s="109" customFormat="1" ht="14.25">
      <c r="B231" s="289"/>
      <c r="D231" s="244"/>
    </row>
    <row r="232" spans="2:4" s="109" customFormat="1" ht="14.25">
      <c r="B232" s="289"/>
      <c r="D232" s="244"/>
    </row>
    <row r="233" spans="2:4" s="109" customFormat="1" ht="14.25">
      <c r="B233" s="289"/>
      <c r="D233" s="244"/>
    </row>
    <row r="234" spans="2:4" s="109" customFormat="1" ht="14.25">
      <c r="B234" s="289"/>
      <c r="D234" s="244"/>
    </row>
    <row r="235" spans="2:4" s="109" customFormat="1" ht="14.25">
      <c r="B235" s="289"/>
      <c r="D235" s="244"/>
    </row>
    <row r="236" spans="2:4" s="109" customFormat="1" ht="14.25">
      <c r="B236" s="289"/>
      <c r="D236" s="244"/>
    </row>
    <row r="237" spans="2:4" s="109" customFormat="1" ht="14.25">
      <c r="B237" s="289"/>
      <c r="D237" s="244"/>
    </row>
    <row r="238" spans="2:4" s="109" customFormat="1" ht="14.25">
      <c r="B238" s="289"/>
      <c r="D238" s="244"/>
    </row>
    <row r="239" spans="2:4" s="109" customFormat="1" ht="14.25">
      <c r="B239" s="289"/>
      <c r="D239" s="244"/>
    </row>
    <row r="240" spans="2:4" s="109" customFormat="1" ht="14.25">
      <c r="B240" s="289"/>
      <c r="D240" s="244"/>
    </row>
    <row r="241" spans="2:4" s="109" customFormat="1" ht="14.25">
      <c r="B241" s="289"/>
      <c r="D241" s="244"/>
    </row>
    <row r="242" spans="2:4" s="109" customFormat="1" ht="14.25">
      <c r="B242" s="289"/>
      <c r="D242" s="244"/>
    </row>
    <row r="243" spans="2:4" s="109" customFormat="1" ht="14.25">
      <c r="B243" s="289"/>
      <c r="D243" s="244"/>
    </row>
    <row r="244" spans="2:4" s="109" customFormat="1" ht="14.25">
      <c r="B244" s="289"/>
      <c r="D244" s="244"/>
    </row>
    <row r="245" spans="2:4" s="109" customFormat="1" ht="14.25">
      <c r="B245" s="289"/>
      <c r="D245" s="244"/>
    </row>
    <row r="246" spans="2:4" s="109" customFormat="1" ht="14.25">
      <c r="B246" s="289"/>
      <c r="D246" s="244"/>
    </row>
    <row r="247" spans="2:4" s="109" customFormat="1" ht="14.25">
      <c r="B247" s="289"/>
      <c r="D247" s="244"/>
    </row>
    <row r="248" spans="2:4" s="109" customFormat="1" ht="14.25">
      <c r="B248" s="289"/>
      <c r="D248" s="244"/>
    </row>
    <row r="249" spans="2:4" s="109" customFormat="1" ht="14.25">
      <c r="B249" s="289"/>
      <c r="D249" s="244"/>
    </row>
    <row r="250" spans="2:4" s="109" customFormat="1" ht="14.25">
      <c r="B250" s="289"/>
      <c r="D250" s="244"/>
    </row>
    <row r="251" spans="2:4" s="109" customFormat="1" ht="14.25">
      <c r="B251" s="289"/>
      <c r="D251" s="244"/>
    </row>
    <row r="252" spans="2:4" s="109" customFormat="1" ht="14.25">
      <c r="B252" s="289"/>
      <c r="D252" s="244"/>
    </row>
    <row r="253" spans="2:4" s="109" customFormat="1" ht="14.25">
      <c r="B253" s="289"/>
      <c r="D253" s="244"/>
    </row>
    <row r="254" spans="2:4" s="109" customFormat="1" ht="14.25">
      <c r="B254" s="289"/>
      <c r="D254" s="244"/>
    </row>
    <row r="255" spans="2:4" s="109" customFormat="1" ht="14.25">
      <c r="B255" s="289"/>
      <c r="D255" s="244"/>
    </row>
    <row r="256" spans="2:4" s="109" customFormat="1" ht="14.25">
      <c r="B256" s="289"/>
      <c r="D256" s="244"/>
    </row>
    <row r="257" spans="2:4" s="109" customFormat="1" ht="14.25">
      <c r="B257" s="289"/>
      <c r="D257" s="244"/>
    </row>
    <row r="258" spans="2:4" s="109" customFormat="1" ht="14.25">
      <c r="B258" s="289"/>
      <c r="D258" s="244"/>
    </row>
    <row r="259" spans="2:4" s="109" customFormat="1" ht="14.25">
      <c r="B259" s="289"/>
      <c r="D259" s="244"/>
    </row>
    <row r="260" spans="2:4" s="109" customFormat="1" ht="14.25">
      <c r="B260" s="289"/>
      <c r="D260" s="244"/>
    </row>
    <row r="261" spans="2:4" s="109" customFormat="1" ht="14.25">
      <c r="B261" s="289"/>
      <c r="D261" s="244"/>
    </row>
    <row r="262" spans="2:4" s="109" customFormat="1" ht="14.25">
      <c r="B262" s="289"/>
      <c r="D262" s="244"/>
    </row>
    <row r="263" spans="2:4" s="109" customFormat="1" ht="14.25">
      <c r="B263" s="289"/>
      <c r="D263" s="244"/>
    </row>
    <row r="264" spans="2:4" s="109" customFormat="1" ht="14.25">
      <c r="B264" s="289"/>
      <c r="D264" s="244"/>
    </row>
    <row r="265" spans="2:4" s="109" customFormat="1" ht="14.25">
      <c r="B265" s="289"/>
      <c r="D265" s="244"/>
    </row>
    <row r="266" spans="2:4" s="109" customFormat="1" ht="14.25">
      <c r="B266" s="289"/>
      <c r="D266" s="244"/>
    </row>
    <row r="267" spans="2:4" s="109" customFormat="1" ht="14.25">
      <c r="B267" s="289"/>
      <c r="D267" s="244"/>
    </row>
    <row r="268" spans="2:4" s="109" customFormat="1" ht="14.25">
      <c r="B268" s="289"/>
      <c r="D268" s="244"/>
    </row>
    <row r="269" spans="2:4" s="109" customFormat="1" ht="14.25">
      <c r="B269" s="289"/>
      <c r="D269" s="244"/>
    </row>
    <row r="270" spans="2:4" s="109" customFormat="1" ht="14.25">
      <c r="B270" s="289"/>
      <c r="D270" s="244"/>
    </row>
    <row r="271" spans="2:4" s="109" customFormat="1" ht="14.25">
      <c r="B271" s="289"/>
      <c r="D271" s="244"/>
    </row>
    <row r="272" spans="2:4" s="109" customFormat="1" ht="14.25">
      <c r="B272" s="289"/>
      <c r="D272" s="244"/>
    </row>
    <row r="273" spans="2:4" s="109" customFormat="1" ht="14.25">
      <c r="B273" s="289"/>
      <c r="D273" s="244"/>
    </row>
    <row r="274" spans="2:4" s="109" customFormat="1" ht="14.25">
      <c r="B274" s="289"/>
      <c r="D274" s="244"/>
    </row>
    <row r="275" spans="2:4" s="109" customFormat="1" ht="14.25">
      <c r="B275" s="289"/>
      <c r="D275" s="244"/>
    </row>
    <row r="276" spans="2:4" s="109" customFormat="1" ht="14.25">
      <c r="B276" s="289"/>
      <c r="D276" s="244"/>
    </row>
    <row r="277" spans="2:4" s="109" customFormat="1" ht="14.25">
      <c r="B277" s="289"/>
      <c r="D277" s="244"/>
    </row>
    <row r="278" spans="2:4" s="109" customFormat="1" ht="14.25">
      <c r="B278" s="289"/>
      <c r="D278" s="244"/>
    </row>
    <row r="279" spans="2:4" s="109" customFormat="1" ht="14.25">
      <c r="B279" s="289"/>
      <c r="D279" s="244"/>
    </row>
    <row r="280" spans="2:4" s="109" customFormat="1" ht="14.25">
      <c r="B280" s="289"/>
      <c r="D280" s="244"/>
    </row>
    <row r="281" spans="2:4" s="109" customFormat="1" ht="14.25">
      <c r="B281" s="289"/>
      <c r="D281" s="244"/>
    </row>
    <row r="282" spans="2:4" s="109" customFormat="1" ht="14.25">
      <c r="B282" s="289"/>
      <c r="D282" s="244"/>
    </row>
    <row r="283" spans="2:4" s="109" customFormat="1" ht="14.25">
      <c r="B283" s="289"/>
      <c r="D283" s="244"/>
    </row>
    <row r="284" spans="2:4" s="109" customFormat="1" ht="14.25">
      <c r="B284" s="289"/>
      <c r="D284" s="244"/>
    </row>
    <row r="285" spans="2:4" s="109" customFormat="1" ht="14.25">
      <c r="B285" s="289"/>
      <c r="D285" s="244"/>
    </row>
    <row r="286" spans="2:4" s="109" customFormat="1" ht="14.25">
      <c r="B286" s="289"/>
      <c r="D286" s="244"/>
    </row>
    <row r="287" spans="2:4" s="109" customFormat="1" ht="14.25">
      <c r="B287" s="289"/>
      <c r="D287" s="244"/>
    </row>
    <row r="288" spans="2:4" s="109" customFormat="1" ht="14.25">
      <c r="B288" s="289"/>
      <c r="D288" s="244"/>
    </row>
    <row r="289" spans="2:4" s="109" customFormat="1" ht="14.25">
      <c r="B289" s="289"/>
      <c r="D289" s="244"/>
    </row>
    <row r="290" spans="2:4" s="109" customFormat="1" ht="14.25">
      <c r="B290" s="289"/>
      <c r="D290" s="244"/>
    </row>
    <row r="291" spans="2:4" s="109" customFormat="1" ht="14.25">
      <c r="B291" s="289"/>
      <c r="D291" s="244"/>
    </row>
    <row r="292" spans="2:4" s="109" customFormat="1" ht="14.25">
      <c r="B292" s="289"/>
      <c r="D292" s="244"/>
    </row>
    <row r="293" spans="2:4" s="109" customFormat="1" ht="14.25">
      <c r="B293" s="289"/>
      <c r="D293" s="244"/>
    </row>
    <row r="294" spans="2:4" s="109" customFormat="1" ht="14.25">
      <c r="B294" s="289"/>
      <c r="D294" s="244"/>
    </row>
    <row r="295" spans="2:4" s="109" customFormat="1" ht="14.25">
      <c r="B295" s="289"/>
      <c r="D295" s="244"/>
    </row>
    <row r="296" spans="2:4" s="109" customFormat="1" ht="14.25">
      <c r="B296" s="289"/>
      <c r="D296" s="244"/>
    </row>
    <row r="297" spans="2:4" s="109" customFormat="1" ht="14.25">
      <c r="B297" s="289"/>
      <c r="D297" s="244"/>
    </row>
    <row r="298" spans="2:4" s="109" customFormat="1" ht="14.25">
      <c r="B298" s="289"/>
      <c r="D298" s="244"/>
    </row>
    <row r="299" spans="2:4" s="109" customFormat="1" ht="14.25">
      <c r="B299" s="289"/>
      <c r="D299" s="244"/>
    </row>
    <row r="300" spans="2:4" s="109" customFormat="1" ht="14.25">
      <c r="B300" s="289"/>
      <c r="D300" s="244"/>
    </row>
    <row r="301" spans="2:4" s="109" customFormat="1" ht="14.25">
      <c r="B301" s="289"/>
      <c r="D301" s="244"/>
    </row>
    <row r="302" spans="2:4" s="109" customFormat="1" ht="14.25">
      <c r="B302" s="289"/>
      <c r="D302" s="244"/>
    </row>
    <row r="303" spans="2:4" s="109" customFormat="1" ht="14.25">
      <c r="B303" s="289"/>
      <c r="D303" s="244"/>
    </row>
    <row r="304" spans="2:4" s="109" customFormat="1" ht="14.25">
      <c r="B304" s="289"/>
      <c r="D304" s="244"/>
    </row>
    <row r="305" spans="2:4" s="109" customFormat="1" ht="14.25">
      <c r="B305" s="289"/>
      <c r="D305" s="244"/>
    </row>
    <row r="306" spans="2:4" s="109" customFormat="1" ht="14.25">
      <c r="B306" s="289"/>
      <c r="D306" s="244"/>
    </row>
    <row r="307" spans="2:4" s="109" customFormat="1" ht="14.25">
      <c r="B307" s="289"/>
      <c r="D307" s="244"/>
    </row>
    <row r="308" spans="2:4" s="109" customFormat="1" ht="14.25">
      <c r="B308" s="289"/>
      <c r="D308" s="244"/>
    </row>
    <row r="309" spans="2:4" s="109" customFormat="1" ht="14.25">
      <c r="B309" s="289"/>
      <c r="D309" s="244"/>
    </row>
    <row r="310" spans="2:4" s="109" customFormat="1" ht="14.25">
      <c r="B310" s="289"/>
      <c r="D310" s="244"/>
    </row>
    <row r="311" spans="2:4" s="109" customFormat="1" ht="14.25">
      <c r="B311" s="289"/>
      <c r="D311" s="244"/>
    </row>
    <row r="312" spans="2:4" s="109" customFormat="1" ht="14.25">
      <c r="B312" s="289"/>
      <c r="D312" s="244"/>
    </row>
    <row r="313" spans="2:4" s="109" customFormat="1" ht="14.25">
      <c r="B313" s="289"/>
      <c r="D313" s="244"/>
    </row>
    <row r="314" spans="2:4" s="109" customFormat="1" ht="14.25">
      <c r="B314" s="289"/>
      <c r="D314" s="244"/>
    </row>
    <row r="315" spans="2:4" s="109" customFormat="1" ht="14.25">
      <c r="B315" s="289"/>
      <c r="D315" s="244"/>
    </row>
    <row r="316" spans="2:4" s="109" customFormat="1" ht="14.25">
      <c r="B316" s="289"/>
      <c r="D316" s="244"/>
    </row>
    <row r="317" spans="2:4" s="109" customFormat="1" ht="14.25">
      <c r="B317" s="289"/>
      <c r="D317" s="244"/>
    </row>
    <row r="318" spans="2:4" s="109" customFormat="1" ht="14.25">
      <c r="B318" s="289"/>
      <c r="D318" s="244"/>
    </row>
    <row r="319" spans="2:4" s="109" customFormat="1" ht="14.25">
      <c r="B319" s="289"/>
      <c r="D319" s="244"/>
    </row>
    <row r="320" spans="2:4" s="109" customFormat="1" ht="14.25">
      <c r="B320" s="289"/>
      <c r="D320" s="244"/>
    </row>
    <row r="321" spans="2:4" s="109" customFormat="1" ht="14.25">
      <c r="B321" s="289"/>
      <c r="D321" s="244"/>
    </row>
    <row r="322" spans="2:4" s="109" customFormat="1" ht="14.25">
      <c r="B322" s="289"/>
      <c r="D322" s="244"/>
    </row>
    <row r="323" spans="2:4" s="109" customFormat="1" ht="14.25">
      <c r="B323" s="289"/>
      <c r="D323" s="244"/>
    </row>
    <row r="324" spans="2:4" s="109" customFormat="1" ht="14.25">
      <c r="B324" s="289"/>
      <c r="D324" s="244"/>
    </row>
    <row r="325" spans="2:4" s="109" customFormat="1" ht="14.25">
      <c r="B325" s="289"/>
      <c r="D325" s="244"/>
    </row>
    <row r="326" spans="2:4" s="109" customFormat="1" ht="14.25">
      <c r="B326" s="289"/>
      <c r="D326" s="244"/>
    </row>
    <row r="327" spans="2:4" s="109" customFormat="1" ht="14.25">
      <c r="B327" s="289"/>
      <c r="D327" s="244"/>
    </row>
    <row r="328" spans="2:4" s="109" customFormat="1" ht="14.25">
      <c r="B328" s="289"/>
      <c r="D328" s="244"/>
    </row>
    <row r="329" spans="2:4" s="109" customFormat="1" ht="14.25">
      <c r="B329" s="289"/>
      <c r="D329" s="244"/>
    </row>
    <row r="330" spans="2:4" s="109" customFormat="1" ht="14.25">
      <c r="B330" s="289"/>
      <c r="D330" s="244"/>
    </row>
    <row r="331" spans="2:4" s="109" customFormat="1" ht="14.25">
      <c r="B331" s="289"/>
      <c r="D331" s="244"/>
    </row>
    <row r="332" spans="2:4" s="109" customFormat="1" ht="14.25">
      <c r="B332" s="289"/>
      <c r="D332" s="244"/>
    </row>
    <row r="333" spans="2:4" s="109" customFormat="1" ht="14.25">
      <c r="B333" s="289"/>
      <c r="D333" s="244"/>
    </row>
    <row r="334" spans="2:4" s="109" customFormat="1" ht="14.25">
      <c r="B334" s="289"/>
      <c r="D334" s="244"/>
    </row>
    <row r="335" spans="2:4" s="109" customFormat="1" ht="14.25">
      <c r="B335" s="289"/>
      <c r="D335" s="244"/>
    </row>
    <row r="336" spans="2:4" s="109" customFormat="1" ht="14.25">
      <c r="B336" s="289"/>
      <c r="D336" s="244"/>
    </row>
    <row r="337" spans="2:4" s="109" customFormat="1" ht="14.25">
      <c r="B337" s="289"/>
      <c r="D337" s="244"/>
    </row>
    <row r="338" spans="2:4" s="109" customFormat="1" ht="14.25">
      <c r="B338" s="289"/>
      <c r="D338" s="244"/>
    </row>
    <row r="339" spans="2:4" s="109" customFormat="1" ht="14.25">
      <c r="B339" s="289"/>
      <c r="D339" s="244"/>
    </row>
    <row r="340" spans="2:4" s="109" customFormat="1" ht="14.25">
      <c r="B340" s="289"/>
      <c r="D340" s="244"/>
    </row>
    <row r="341" spans="2:4" s="109" customFormat="1" ht="14.25">
      <c r="B341" s="289"/>
      <c r="D341" s="244"/>
    </row>
    <row r="342" spans="2:4" s="109" customFormat="1" ht="14.25">
      <c r="B342" s="289"/>
      <c r="D342" s="244"/>
    </row>
    <row r="343" spans="2:4" s="109" customFormat="1" ht="14.25">
      <c r="B343" s="289"/>
      <c r="D343" s="244"/>
    </row>
    <row r="344" spans="2:4" s="109" customFormat="1" ht="14.25">
      <c r="B344" s="289"/>
      <c r="D344" s="244"/>
    </row>
    <row r="345" spans="2:4" s="109" customFormat="1" ht="14.25">
      <c r="B345" s="289"/>
      <c r="D345" s="244"/>
    </row>
    <row r="346" spans="2:4" s="109" customFormat="1" ht="14.25">
      <c r="B346" s="289"/>
      <c r="D346" s="244"/>
    </row>
    <row r="347" spans="2:4" s="109" customFormat="1" ht="14.25">
      <c r="B347" s="289"/>
      <c r="D347" s="244"/>
    </row>
    <row r="348" spans="2:4" s="109" customFormat="1" ht="14.25">
      <c r="B348" s="289"/>
      <c r="D348" s="244"/>
    </row>
    <row r="349" spans="2:4" s="109" customFormat="1" ht="14.25">
      <c r="B349" s="289"/>
      <c r="D349" s="244"/>
    </row>
    <row r="350" spans="2:4" s="109" customFormat="1" ht="14.25">
      <c r="B350" s="289"/>
      <c r="D350" s="244"/>
    </row>
    <row r="351" spans="2:4" s="109" customFormat="1" ht="14.25">
      <c r="B351" s="289"/>
      <c r="D351" s="244"/>
    </row>
    <row r="352" spans="2:4" s="109" customFormat="1" ht="14.25">
      <c r="B352" s="289"/>
      <c r="D352" s="244"/>
    </row>
    <row r="353" spans="2:4" s="109" customFormat="1" ht="14.25">
      <c r="B353" s="289"/>
      <c r="D353" s="244"/>
    </row>
    <row r="354" spans="2:4" s="109" customFormat="1" ht="14.25">
      <c r="B354" s="289"/>
      <c r="D354" s="244"/>
    </row>
    <row r="355" spans="2:4" s="109" customFormat="1" ht="14.25">
      <c r="B355" s="289"/>
      <c r="D355" s="244"/>
    </row>
    <row r="356" spans="2:4" s="109" customFormat="1" ht="14.25">
      <c r="B356" s="289"/>
      <c r="D356" s="244"/>
    </row>
    <row r="357" spans="2:4" s="109" customFormat="1" ht="14.25">
      <c r="B357" s="289"/>
      <c r="D357" s="244"/>
    </row>
    <row r="358" spans="2:4" s="109" customFormat="1" ht="14.25">
      <c r="B358" s="289"/>
      <c r="D358" s="244"/>
    </row>
    <row r="359" spans="2:4" s="109" customFormat="1" ht="14.25">
      <c r="B359" s="289"/>
      <c r="D359" s="244"/>
    </row>
    <row r="360" spans="2:4" s="109" customFormat="1" ht="14.25">
      <c r="B360" s="289"/>
      <c r="D360" s="244"/>
    </row>
    <row r="361" spans="2:4" s="109" customFormat="1" ht="14.25">
      <c r="B361" s="289"/>
      <c r="D361" s="244"/>
    </row>
    <row r="362" spans="2:4" s="109" customFormat="1" ht="14.25">
      <c r="B362" s="289"/>
      <c r="D362" s="244"/>
    </row>
    <row r="363" spans="2:4" s="109" customFormat="1" ht="14.25">
      <c r="B363" s="289"/>
      <c r="D363" s="244"/>
    </row>
    <row r="364" spans="2:4" s="109" customFormat="1" ht="14.25">
      <c r="B364" s="289"/>
      <c r="D364" s="244"/>
    </row>
    <row r="365" spans="2:4" s="109" customFormat="1" ht="14.25">
      <c r="B365" s="289"/>
      <c r="D365" s="244"/>
    </row>
    <row r="366" spans="2:4" s="109" customFormat="1" ht="14.25">
      <c r="B366" s="289"/>
      <c r="D366" s="244"/>
    </row>
    <row r="367" spans="2:4" s="109" customFormat="1" ht="14.25">
      <c r="B367" s="289"/>
      <c r="D367" s="244"/>
    </row>
    <row r="368" spans="2:4" s="109" customFormat="1" ht="14.25">
      <c r="B368" s="289"/>
      <c r="D368" s="244"/>
    </row>
    <row r="369" spans="2:4" s="109" customFormat="1" ht="14.25">
      <c r="B369" s="289"/>
      <c r="D369" s="244"/>
    </row>
    <row r="370" spans="2:4" s="109" customFormat="1" ht="14.25">
      <c r="B370" s="289"/>
      <c r="D370" s="244"/>
    </row>
    <row r="371" spans="2:4" s="109" customFormat="1" ht="14.25">
      <c r="B371" s="289"/>
      <c r="D371" s="244"/>
    </row>
    <row r="372" spans="2:4" s="109" customFormat="1" ht="14.25">
      <c r="B372" s="289"/>
      <c r="D372" s="244"/>
    </row>
    <row r="373" spans="2:4" s="109" customFormat="1" ht="14.25">
      <c r="B373" s="289"/>
      <c r="D373" s="244"/>
    </row>
    <row r="374" spans="2:4" s="109" customFormat="1" ht="14.25">
      <c r="B374" s="289"/>
      <c r="D374" s="244"/>
    </row>
    <row r="375" spans="2:4" s="109" customFormat="1" ht="14.25">
      <c r="B375" s="289"/>
      <c r="D375" s="244"/>
    </row>
    <row r="376" spans="2:4" s="109" customFormat="1" ht="14.25">
      <c r="B376" s="289"/>
      <c r="D376" s="244"/>
    </row>
    <row r="377" spans="2:4" s="109" customFormat="1" ht="14.25">
      <c r="B377" s="289"/>
      <c r="D377" s="244"/>
    </row>
    <row r="378" spans="2:4" s="109" customFormat="1" ht="14.25">
      <c r="B378" s="289"/>
      <c r="D378" s="244"/>
    </row>
    <row r="379" spans="2:4" s="109" customFormat="1" ht="14.25">
      <c r="B379" s="289"/>
      <c r="D379" s="244"/>
    </row>
    <row r="380" spans="2:4" s="109" customFormat="1" ht="14.25">
      <c r="B380" s="289"/>
      <c r="D380" s="244"/>
    </row>
    <row r="381" spans="2:4" s="109" customFormat="1" ht="14.25">
      <c r="B381" s="289"/>
      <c r="D381" s="244"/>
    </row>
    <row r="382" spans="2:4" s="109" customFormat="1" ht="14.25">
      <c r="B382" s="289"/>
      <c r="D382" s="244"/>
    </row>
    <row r="383" spans="2:4" s="109" customFormat="1" ht="14.25">
      <c r="B383" s="289"/>
      <c r="D383" s="244"/>
    </row>
    <row r="384" spans="2:4" s="109" customFormat="1" ht="14.25">
      <c r="B384" s="289"/>
      <c r="D384" s="244"/>
    </row>
    <row r="385" spans="2:4" s="109" customFormat="1" ht="14.25">
      <c r="B385" s="289"/>
      <c r="D385" s="244"/>
    </row>
    <row r="386" spans="2:4" s="109" customFormat="1" ht="14.25">
      <c r="B386" s="289"/>
      <c r="D386" s="244"/>
    </row>
    <row r="387" spans="2:4" s="109" customFormat="1" ht="14.25">
      <c r="B387" s="289"/>
      <c r="D387" s="244"/>
    </row>
    <row r="388" spans="2:4" s="109" customFormat="1" ht="14.25">
      <c r="B388" s="289"/>
      <c r="D388" s="244"/>
    </row>
    <row r="389" spans="2:4" s="109" customFormat="1" ht="14.25">
      <c r="B389" s="289"/>
      <c r="D389" s="244"/>
    </row>
    <row r="390" spans="2:4" s="109" customFormat="1" ht="14.25">
      <c r="B390" s="289"/>
      <c r="D390" s="244"/>
    </row>
    <row r="391" spans="2:4" s="109" customFormat="1" ht="14.25">
      <c r="B391" s="289"/>
      <c r="D391" s="244"/>
    </row>
    <row r="392" spans="2:4" s="109" customFormat="1" ht="14.25">
      <c r="B392" s="289"/>
      <c r="D392" s="244"/>
    </row>
    <row r="393" spans="2:4" s="109" customFormat="1" ht="14.25">
      <c r="B393" s="289"/>
      <c r="D393" s="244"/>
    </row>
    <row r="394" spans="2:4" s="109" customFormat="1" ht="14.25">
      <c r="B394" s="289"/>
      <c r="D394" s="244"/>
    </row>
    <row r="395" spans="2:4" s="109" customFormat="1" ht="14.25">
      <c r="B395" s="289"/>
      <c r="D395" s="244"/>
    </row>
    <row r="396" spans="2:4" s="109" customFormat="1" ht="14.25">
      <c r="B396" s="289"/>
      <c r="D396" s="244"/>
    </row>
    <row r="397" spans="2:4" s="109" customFormat="1" ht="14.25">
      <c r="B397" s="289"/>
      <c r="D397" s="244"/>
    </row>
    <row r="398" spans="2:4" s="109" customFormat="1" ht="14.25">
      <c r="B398" s="289"/>
      <c r="D398" s="244"/>
    </row>
    <row r="399" spans="2:4" s="109" customFormat="1" ht="14.25">
      <c r="B399" s="289"/>
      <c r="D399" s="244"/>
    </row>
    <row r="400" spans="2:4" s="109" customFormat="1" ht="14.25">
      <c r="B400" s="289"/>
      <c r="D400" s="244"/>
    </row>
    <row r="401" spans="2:4" s="109" customFormat="1" ht="14.25">
      <c r="B401" s="289"/>
      <c r="D401" s="244"/>
    </row>
    <row r="402" spans="2:4" s="109" customFormat="1" ht="14.25">
      <c r="B402" s="289"/>
      <c r="D402" s="244"/>
    </row>
    <row r="403" spans="2:4" s="109" customFormat="1" ht="14.25">
      <c r="B403" s="289"/>
      <c r="D403" s="244"/>
    </row>
    <row r="404" spans="2:4" s="109" customFormat="1" ht="14.25">
      <c r="B404" s="289"/>
      <c r="D404" s="244"/>
    </row>
    <row r="405" spans="2:4" s="109" customFormat="1" ht="14.25">
      <c r="B405" s="289"/>
      <c r="D405" s="244"/>
    </row>
    <row r="406" spans="2:4" s="109" customFormat="1" ht="14.25">
      <c r="B406" s="289"/>
      <c r="D406" s="244"/>
    </row>
    <row r="407" spans="2:4" s="109" customFormat="1" ht="14.25">
      <c r="B407" s="289"/>
      <c r="D407" s="244"/>
    </row>
    <row r="408" spans="2:4" s="109" customFormat="1" ht="14.25">
      <c r="B408" s="289"/>
      <c r="D408" s="244"/>
    </row>
    <row r="409" spans="2:4" s="109" customFormat="1" ht="14.25">
      <c r="B409" s="289"/>
      <c r="D409" s="244"/>
    </row>
    <row r="410" spans="2:4" s="109" customFormat="1" ht="14.25">
      <c r="B410" s="289"/>
      <c r="D410" s="244"/>
    </row>
    <row r="411" spans="2:4" s="109" customFormat="1" ht="14.25">
      <c r="B411" s="289"/>
      <c r="D411" s="244"/>
    </row>
    <row r="412" spans="2:4" s="109" customFormat="1" ht="14.25">
      <c r="B412" s="289"/>
      <c r="D412" s="244"/>
    </row>
    <row r="413" spans="2:4" s="109" customFormat="1" ht="14.25">
      <c r="B413" s="289"/>
      <c r="D413" s="244"/>
    </row>
    <row r="414" spans="2:4" s="109" customFormat="1" ht="14.25">
      <c r="B414" s="289"/>
      <c r="D414" s="244"/>
    </row>
    <row r="415" spans="2:4" s="109" customFormat="1" ht="14.25">
      <c r="B415" s="289"/>
      <c r="D415" s="244"/>
    </row>
    <row r="416" spans="2:4" s="109" customFormat="1" ht="14.25">
      <c r="B416" s="289"/>
      <c r="D416" s="244"/>
    </row>
    <row r="417" spans="2:4" s="109" customFormat="1" ht="14.25">
      <c r="B417" s="289"/>
      <c r="D417" s="244"/>
    </row>
    <row r="418" spans="2:4" s="109" customFormat="1" ht="14.25">
      <c r="B418" s="289"/>
      <c r="D418" s="244"/>
    </row>
    <row r="419" spans="2:4" s="109" customFormat="1" ht="14.25">
      <c r="B419" s="289"/>
      <c r="D419" s="244"/>
    </row>
    <row r="420" spans="2:4" s="109" customFormat="1" ht="14.25">
      <c r="B420" s="289"/>
      <c r="D420" s="244"/>
    </row>
    <row r="421" spans="2:4" s="109" customFormat="1" ht="14.25">
      <c r="B421" s="289"/>
      <c r="D421" s="244"/>
    </row>
    <row r="422" spans="2:4" s="109" customFormat="1" ht="14.25">
      <c r="B422" s="289"/>
      <c r="D422" s="244"/>
    </row>
    <row r="423" spans="2:4" s="109" customFormat="1" ht="14.25">
      <c r="B423" s="289"/>
      <c r="D423" s="244"/>
    </row>
    <row r="424" spans="2:4" s="109" customFormat="1" ht="14.25">
      <c r="B424" s="289"/>
      <c r="D424" s="244"/>
    </row>
    <row r="425" spans="2:4" s="109" customFormat="1" ht="14.25">
      <c r="B425" s="289"/>
      <c r="D425" s="244"/>
    </row>
    <row r="426" spans="2:4" s="109" customFormat="1" ht="14.25">
      <c r="B426" s="289"/>
      <c r="D426" s="244"/>
    </row>
    <row r="427" spans="2:4" s="109" customFormat="1" ht="14.25">
      <c r="B427" s="289"/>
      <c r="D427" s="244"/>
    </row>
    <row r="428" spans="2:4" s="109" customFormat="1" ht="14.25">
      <c r="B428" s="289"/>
      <c r="D428" s="244"/>
    </row>
    <row r="429" spans="2:4" s="109" customFormat="1" ht="14.25">
      <c r="B429" s="289"/>
      <c r="D429" s="244"/>
    </row>
    <row r="430" spans="2:4" s="109" customFormat="1" ht="14.25">
      <c r="B430" s="289"/>
      <c r="D430" s="244"/>
    </row>
    <row r="431" spans="2:4" s="109" customFormat="1" ht="14.25">
      <c r="B431" s="289"/>
      <c r="D431" s="244"/>
    </row>
    <row r="432" spans="2:4" s="109" customFormat="1" ht="14.25">
      <c r="B432" s="289"/>
      <c r="D432" s="244"/>
    </row>
    <row r="433" spans="2:4" s="109" customFormat="1" ht="14.25">
      <c r="B433" s="289"/>
      <c r="D433" s="244"/>
    </row>
    <row r="434" spans="2:4" s="109" customFormat="1" ht="14.25">
      <c r="B434" s="289"/>
      <c r="D434" s="244"/>
    </row>
    <row r="435" spans="2:4" s="109" customFormat="1" ht="14.25">
      <c r="B435" s="289"/>
      <c r="D435" s="244"/>
    </row>
    <row r="436" spans="2:4" s="109" customFormat="1" ht="14.25">
      <c r="B436" s="289"/>
      <c r="D436" s="244"/>
    </row>
    <row r="437" spans="2:4" s="109" customFormat="1" ht="14.25">
      <c r="B437" s="289"/>
      <c r="D437" s="244"/>
    </row>
    <row r="438" spans="2:4" s="109" customFormat="1" ht="14.25">
      <c r="B438" s="289"/>
      <c r="D438" s="244"/>
    </row>
    <row r="439" spans="2:4" s="109" customFormat="1" ht="14.25">
      <c r="B439" s="289"/>
      <c r="D439" s="244"/>
    </row>
    <row r="440" spans="2:4" s="109" customFormat="1" ht="14.25">
      <c r="B440" s="289"/>
      <c r="D440" s="244"/>
    </row>
    <row r="441" spans="2:4" s="109" customFormat="1" ht="14.25">
      <c r="B441" s="289"/>
      <c r="D441" s="244"/>
    </row>
    <row r="442" spans="2:4" s="109" customFormat="1" ht="14.25">
      <c r="B442" s="289"/>
      <c r="D442" s="244"/>
    </row>
    <row r="443" spans="2:4" s="109" customFormat="1" ht="14.25">
      <c r="B443" s="289"/>
      <c r="D443" s="244"/>
    </row>
    <row r="444" spans="2:4" s="109" customFormat="1" ht="14.25">
      <c r="B444" s="289"/>
      <c r="D444" s="244"/>
    </row>
    <row r="445" spans="2:4" s="109" customFormat="1" ht="14.25">
      <c r="B445" s="289"/>
      <c r="D445" s="244"/>
    </row>
    <row r="446" spans="2:4" s="109" customFormat="1" ht="14.25">
      <c r="B446" s="289"/>
      <c r="D446" s="244"/>
    </row>
    <row r="447" spans="2:4" s="109" customFormat="1" ht="14.25">
      <c r="B447" s="289"/>
      <c r="D447" s="244"/>
    </row>
    <row r="448" spans="2:4" s="109" customFormat="1" ht="14.25">
      <c r="B448" s="289"/>
      <c r="D448" s="244"/>
    </row>
    <row r="449" spans="2:4" s="109" customFormat="1" ht="14.25">
      <c r="B449" s="289"/>
      <c r="D449" s="244"/>
    </row>
    <row r="450" spans="2:4" s="109" customFormat="1" ht="14.25">
      <c r="B450" s="289"/>
      <c r="D450" s="244"/>
    </row>
    <row r="451" spans="2:4" s="109" customFormat="1" ht="14.25">
      <c r="B451" s="289"/>
      <c r="D451" s="244"/>
    </row>
    <row r="452" spans="2:4" s="109" customFormat="1" ht="14.25">
      <c r="B452" s="289"/>
      <c r="D452" s="244"/>
    </row>
    <row r="453" spans="2:4" s="109" customFormat="1" ht="14.25">
      <c r="B453" s="289"/>
      <c r="D453" s="244"/>
    </row>
    <row r="454" spans="2:4" s="109" customFormat="1" ht="14.25">
      <c r="B454" s="289"/>
      <c r="D454" s="244"/>
    </row>
    <row r="455" spans="2:4" s="109" customFormat="1" ht="14.25">
      <c r="B455" s="289"/>
      <c r="D455" s="244"/>
    </row>
    <row r="456" spans="2:4" s="109" customFormat="1" ht="14.25">
      <c r="B456" s="289"/>
      <c r="D456" s="244"/>
    </row>
    <row r="457" spans="2:4" s="109" customFormat="1" ht="14.25">
      <c r="B457" s="289"/>
      <c r="D457" s="244"/>
    </row>
    <row r="458" spans="2:4" s="109" customFormat="1" ht="14.25">
      <c r="B458" s="289"/>
      <c r="D458" s="244"/>
    </row>
    <row r="459" spans="2:4" s="109" customFormat="1" ht="14.25">
      <c r="B459" s="289"/>
      <c r="D459" s="244"/>
    </row>
    <row r="460" spans="2:4" s="109" customFormat="1" ht="14.25">
      <c r="B460" s="289"/>
      <c r="D460" s="244"/>
    </row>
    <row r="461" spans="2:4" s="109" customFormat="1" ht="14.25">
      <c r="B461" s="289"/>
      <c r="D461" s="244"/>
    </row>
    <row r="462" spans="2:4" s="109" customFormat="1" ht="14.25">
      <c r="B462" s="289"/>
      <c r="D462" s="244"/>
    </row>
    <row r="463" spans="2:4" s="109" customFormat="1" ht="14.25">
      <c r="B463" s="289"/>
      <c r="D463" s="244"/>
    </row>
    <row r="464" spans="2:4" s="109" customFormat="1" ht="14.25">
      <c r="B464" s="289"/>
      <c r="D464" s="244"/>
    </row>
    <row r="465" spans="2:4" s="109" customFormat="1" ht="14.25">
      <c r="B465" s="289"/>
      <c r="D465" s="244"/>
    </row>
    <row r="466" spans="2:4" s="109" customFormat="1" ht="14.25">
      <c r="B466" s="289"/>
      <c r="D466" s="244"/>
    </row>
    <row r="467" spans="2:4" s="109" customFormat="1" ht="14.25">
      <c r="B467" s="289"/>
      <c r="D467" s="244"/>
    </row>
    <row r="468" spans="2:4" s="109" customFormat="1" ht="14.25">
      <c r="B468" s="289"/>
      <c r="D468" s="244"/>
    </row>
    <row r="469" spans="2:4" s="109" customFormat="1" ht="14.25">
      <c r="B469" s="289"/>
      <c r="D469" s="244"/>
    </row>
    <row r="470" spans="2:4" s="109" customFormat="1" ht="14.25">
      <c r="B470" s="289"/>
      <c r="D470" s="244"/>
    </row>
    <row r="471" spans="2:4" s="109" customFormat="1" ht="14.25">
      <c r="B471" s="289"/>
      <c r="D471" s="244"/>
    </row>
    <row r="472" spans="2:4" s="109" customFormat="1" ht="14.25">
      <c r="B472" s="289"/>
      <c r="D472" s="244"/>
    </row>
    <row r="473" spans="2:4" s="109" customFormat="1" ht="14.25">
      <c r="B473" s="289"/>
      <c r="D473" s="244"/>
    </row>
    <row r="474" spans="2:4" s="109" customFormat="1" ht="14.25">
      <c r="B474" s="289"/>
      <c r="D474" s="244"/>
    </row>
    <row r="475" spans="2:4" s="109" customFormat="1" ht="14.25">
      <c r="B475" s="289"/>
      <c r="D475" s="244"/>
    </row>
    <row r="476" spans="2:4" s="109" customFormat="1" ht="14.25">
      <c r="B476" s="289"/>
      <c r="D476" s="244"/>
    </row>
    <row r="477" spans="2:4" s="109" customFormat="1" ht="14.25">
      <c r="B477" s="289"/>
      <c r="D477" s="244"/>
    </row>
    <row r="478" spans="2:4" s="109" customFormat="1" ht="14.25">
      <c r="B478" s="289"/>
      <c r="D478" s="244"/>
    </row>
    <row r="479" spans="2:4" s="109" customFormat="1" ht="14.25">
      <c r="B479" s="289"/>
      <c r="D479" s="244"/>
    </row>
    <row r="480" spans="2:4" s="109" customFormat="1" ht="14.25">
      <c r="B480" s="289"/>
      <c r="D480" s="244"/>
    </row>
    <row r="481" spans="2:4" s="109" customFormat="1" ht="14.25">
      <c r="B481" s="289"/>
      <c r="D481" s="244"/>
    </row>
    <row r="482" spans="2:4" s="109" customFormat="1" ht="14.25">
      <c r="B482" s="289"/>
      <c r="D482" s="244"/>
    </row>
    <row r="483" spans="2:4" s="109" customFormat="1" ht="14.25">
      <c r="B483" s="289"/>
      <c r="D483" s="244"/>
    </row>
    <row r="484" spans="2:4" s="109" customFormat="1" ht="14.25">
      <c r="B484" s="289"/>
      <c r="D484" s="244"/>
    </row>
    <row r="485" spans="2:4" s="109" customFormat="1" ht="14.25">
      <c r="B485" s="289"/>
      <c r="D485" s="244"/>
    </row>
    <row r="486" spans="2:4" s="109" customFormat="1" ht="14.25">
      <c r="B486" s="289"/>
      <c r="D486" s="244"/>
    </row>
    <row r="487" spans="2:4" s="109" customFormat="1" ht="14.25">
      <c r="B487" s="289"/>
      <c r="D487" s="244"/>
    </row>
    <row r="488" spans="2:4" s="109" customFormat="1" ht="14.25">
      <c r="B488" s="289"/>
      <c r="D488" s="244"/>
    </row>
    <row r="489" spans="2:4" s="109" customFormat="1" ht="14.25">
      <c r="B489" s="289"/>
      <c r="D489" s="244"/>
    </row>
    <row r="490" spans="2:4" s="109" customFormat="1" ht="14.25">
      <c r="B490" s="289"/>
      <c r="D490" s="244"/>
    </row>
    <row r="491" spans="2:4" s="109" customFormat="1" ht="14.25">
      <c r="B491" s="289"/>
      <c r="D491" s="244"/>
    </row>
    <row r="492" spans="2:4" s="109" customFormat="1" ht="14.25">
      <c r="B492" s="289"/>
      <c r="D492" s="244"/>
    </row>
    <row r="493" spans="2:4" s="109" customFormat="1" ht="14.25">
      <c r="B493" s="289"/>
      <c r="D493" s="244"/>
    </row>
    <row r="494" spans="2:4" s="109" customFormat="1" ht="14.25">
      <c r="B494" s="289"/>
      <c r="D494" s="244"/>
    </row>
    <row r="495" spans="2:4" s="109" customFormat="1" ht="14.25">
      <c r="B495" s="289"/>
      <c r="D495" s="244"/>
    </row>
    <row r="496" spans="2:4" s="109" customFormat="1" ht="14.25">
      <c r="B496" s="289"/>
      <c r="D496" s="244"/>
    </row>
    <row r="497" spans="2:4" s="109" customFormat="1" ht="14.25">
      <c r="B497" s="289"/>
      <c r="D497" s="244"/>
    </row>
    <row r="498" spans="2:4" s="109" customFormat="1" ht="14.25">
      <c r="B498" s="289"/>
      <c r="D498" s="244"/>
    </row>
    <row r="499" spans="2:4" s="109" customFormat="1" ht="14.25">
      <c r="B499" s="289"/>
      <c r="D499" s="244"/>
    </row>
    <row r="500" spans="2:4" s="109" customFormat="1" ht="14.25">
      <c r="B500" s="289"/>
      <c r="D500" s="244"/>
    </row>
    <row r="501" spans="2:4" s="109" customFormat="1" ht="14.25">
      <c r="B501" s="289"/>
      <c r="D501" s="244"/>
    </row>
    <row r="502" spans="2:4" s="109" customFormat="1" ht="14.25">
      <c r="B502" s="289"/>
      <c r="D502" s="244"/>
    </row>
    <row r="503" spans="2:4" s="109" customFormat="1" ht="14.25">
      <c r="B503" s="289"/>
      <c r="D503" s="244"/>
    </row>
    <row r="504" spans="2:4" s="109" customFormat="1" ht="14.25">
      <c r="B504" s="289"/>
      <c r="D504" s="244"/>
    </row>
    <row r="505" spans="2:4" s="109" customFormat="1" ht="14.25">
      <c r="B505" s="289"/>
      <c r="D505" s="244"/>
    </row>
    <row r="506" spans="2:4" s="109" customFormat="1" ht="14.25">
      <c r="B506" s="289"/>
      <c r="D506" s="244"/>
    </row>
    <row r="507" spans="2:4" s="109" customFormat="1" ht="14.25">
      <c r="B507" s="289"/>
      <c r="D507" s="244"/>
    </row>
    <row r="508" spans="2:4" s="109" customFormat="1" ht="14.25">
      <c r="B508" s="289"/>
      <c r="D508" s="244"/>
    </row>
    <row r="509" spans="2:4" s="109" customFormat="1" ht="14.25">
      <c r="B509" s="289"/>
      <c r="D509" s="244"/>
    </row>
    <row r="510" spans="2:4" s="109" customFormat="1" ht="14.25">
      <c r="B510" s="289"/>
      <c r="D510" s="244"/>
    </row>
    <row r="511" spans="2:4" s="109" customFormat="1" ht="14.25">
      <c r="B511" s="289"/>
      <c r="D511" s="244"/>
    </row>
    <row r="512" spans="2:4" s="109" customFormat="1" ht="14.25">
      <c r="B512" s="289"/>
      <c r="D512" s="244"/>
    </row>
    <row r="513" spans="2:4" s="109" customFormat="1" ht="14.25">
      <c r="B513" s="289"/>
      <c r="D513" s="244"/>
    </row>
    <row r="514" spans="2:4" s="109" customFormat="1" ht="14.25">
      <c r="B514" s="289"/>
      <c r="D514" s="244"/>
    </row>
    <row r="515" spans="2:4" s="109" customFormat="1" ht="14.25">
      <c r="B515" s="289"/>
      <c r="D515" s="244"/>
    </row>
    <row r="516" spans="2:4" s="109" customFormat="1" ht="14.25">
      <c r="B516" s="289"/>
      <c r="D516" s="244"/>
    </row>
    <row r="517" spans="2:4" s="109" customFormat="1" ht="14.25">
      <c r="B517" s="289"/>
      <c r="D517" s="244"/>
    </row>
    <row r="518" spans="2:4" s="109" customFormat="1" ht="14.25">
      <c r="B518" s="289"/>
      <c r="D518" s="244"/>
    </row>
    <row r="519" spans="2:4" s="109" customFormat="1" ht="14.25">
      <c r="B519" s="289"/>
      <c r="D519" s="244"/>
    </row>
    <row r="520" spans="2:4" s="109" customFormat="1" ht="14.25">
      <c r="B520" s="289"/>
      <c r="D520" s="244"/>
    </row>
    <row r="521" spans="2:4" s="109" customFormat="1" ht="14.25">
      <c r="B521" s="289"/>
      <c r="D521" s="244"/>
    </row>
    <row r="522" spans="2:4" s="109" customFormat="1" ht="14.25">
      <c r="B522" s="289"/>
      <c r="D522" s="244"/>
    </row>
    <row r="523" spans="2:4" s="109" customFormat="1" ht="14.25">
      <c r="B523" s="289"/>
      <c r="D523" s="244"/>
    </row>
    <row r="524" spans="2:4" s="109" customFormat="1" ht="14.25">
      <c r="B524" s="289"/>
      <c r="D524" s="244"/>
    </row>
    <row r="525" spans="2:4" s="109" customFormat="1" ht="14.25">
      <c r="B525" s="289"/>
      <c r="D525" s="244"/>
    </row>
    <row r="526" spans="2:4" s="109" customFormat="1" ht="14.25">
      <c r="B526" s="289"/>
      <c r="D526" s="244"/>
    </row>
    <row r="527" spans="2:4" s="109" customFormat="1" ht="14.25">
      <c r="B527" s="289"/>
      <c r="D527" s="244"/>
    </row>
    <row r="528" spans="2:4" s="109" customFormat="1" ht="14.25">
      <c r="B528" s="289"/>
      <c r="D528" s="244"/>
    </row>
    <row r="529" spans="2:4" s="109" customFormat="1" ht="14.25">
      <c r="B529" s="289"/>
      <c r="D529" s="244"/>
    </row>
    <row r="530" spans="2:4" s="109" customFormat="1" ht="14.25">
      <c r="B530" s="289"/>
      <c r="D530" s="244"/>
    </row>
    <row r="531" spans="2:4" s="109" customFormat="1" ht="14.25">
      <c r="B531" s="289"/>
      <c r="D531" s="244"/>
    </row>
    <row r="532" spans="2:4" s="109" customFormat="1" ht="14.25">
      <c r="B532" s="289"/>
      <c r="D532" s="244"/>
    </row>
    <row r="533" spans="2:4" s="109" customFormat="1" ht="14.25">
      <c r="B533" s="289"/>
      <c r="D533" s="244"/>
    </row>
    <row r="534" spans="2:4" s="109" customFormat="1" ht="14.25">
      <c r="B534" s="289"/>
      <c r="D534" s="244"/>
    </row>
    <row r="535" spans="2:4" s="109" customFormat="1" ht="14.25">
      <c r="B535" s="289"/>
      <c r="D535" s="244"/>
    </row>
    <row r="536" spans="2:4" s="109" customFormat="1" ht="14.25">
      <c r="B536" s="289"/>
      <c r="D536" s="244"/>
    </row>
    <row r="537" spans="2:4" s="109" customFormat="1" ht="14.25">
      <c r="B537" s="289"/>
      <c r="D537" s="244"/>
    </row>
    <row r="538" spans="2:4" s="109" customFormat="1" ht="14.25">
      <c r="B538" s="289"/>
      <c r="D538" s="244"/>
    </row>
    <row r="539" spans="2:4" s="109" customFormat="1" ht="14.25">
      <c r="B539" s="289"/>
      <c r="D539" s="244"/>
    </row>
    <row r="540" spans="2:4" s="109" customFormat="1" ht="14.25">
      <c r="B540" s="289"/>
      <c r="D540" s="244"/>
    </row>
    <row r="541" spans="2:4" s="109" customFormat="1" ht="14.25">
      <c r="B541" s="289"/>
      <c r="D541" s="244"/>
    </row>
    <row r="542" spans="2:4" s="109" customFormat="1" ht="14.25">
      <c r="B542" s="289"/>
      <c r="D542" s="244"/>
    </row>
    <row r="543" spans="2:4" s="109" customFormat="1" ht="14.25">
      <c r="B543" s="289"/>
      <c r="D543" s="244"/>
    </row>
    <row r="544" spans="2:4" s="109" customFormat="1" ht="14.25">
      <c r="B544" s="289"/>
      <c r="D544" s="244"/>
    </row>
    <row r="545" spans="2:4" s="109" customFormat="1" ht="14.25">
      <c r="B545" s="289"/>
      <c r="D545" s="244"/>
    </row>
    <row r="546" spans="2:4" s="109" customFormat="1" ht="14.25">
      <c r="B546" s="289"/>
      <c r="D546" s="244"/>
    </row>
    <row r="547" spans="2:4" s="109" customFormat="1" ht="14.25">
      <c r="B547" s="289"/>
      <c r="D547" s="244"/>
    </row>
    <row r="548" spans="2:4" s="109" customFormat="1" ht="14.25">
      <c r="B548" s="289"/>
      <c r="D548" s="244"/>
    </row>
    <row r="549" spans="2:4" s="109" customFormat="1" ht="14.25">
      <c r="B549" s="289"/>
      <c r="D549" s="244"/>
    </row>
    <row r="550" spans="2:4" s="109" customFormat="1" ht="14.25">
      <c r="B550" s="289"/>
      <c r="D550" s="244"/>
    </row>
    <row r="551" spans="2:4" s="109" customFormat="1" ht="14.25">
      <c r="B551" s="289"/>
      <c r="D551" s="244"/>
    </row>
    <row r="552" spans="2:4" s="109" customFormat="1" ht="14.25">
      <c r="B552" s="289"/>
      <c r="D552" s="244"/>
    </row>
    <row r="553" spans="2:4" s="109" customFormat="1" ht="14.25">
      <c r="B553" s="289"/>
      <c r="D553" s="244"/>
    </row>
    <row r="554" spans="2:4" s="109" customFormat="1" ht="14.25">
      <c r="B554" s="289"/>
      <c r="D554" s="244"/>
    </row>
    <row r="555" spans="2:4" s="109" customFormat="1" ht="14.25">
      <c r="B555" s="289"/>
      <c r="D555" s="244"/>
    </row>
    <row r="556" spans="2:4" s="109" customFormat="1" ht="14.25">
      <c r="B556" s="289"/>
      <c r="D556" s="244"/>
    </row>
    <row r="557" spans="2:4" s="109" customFormat="1" ht="14.25">
      <c r="B557" s="289"/>
      <c r="D557" s="244"/>
    </row>
    <row r="558" spans="2:4" s="109" customFormat="1" ht="14.25">
      <c r="B558" s="289"/>
      <c r="D558" s="244"/>
    </row>
    <row r="559" spans="2:4" s="109" customFormat="1" ht="14.25">
      <c r="B559" s="289"/>
      <c r="D559" s="244"/>
    </row>
    <row r="560" spans="2:4" s="109" customFormat="1" ht="14.25">
      <c r="B560" s="289"/>
      <c r="D560" s="244"/>
    </row>
    <row r="561" spans="2:4" s="109" customFormat="1" ht="14.25">
      <c r="B561" s="289"/>
      <c r="D561" s="244"/>
    </row>
    <row r="562" spans="2:4" s="109" customFormat="1" ht="14.25">
      <c r="B562" s="289"/>
      <c r="D562" s="244"/>
    </row>
    <row r="563" spans="2:4" s="109" customFormat="1" ht="14.25">
      <c r="B563" s="289"/>
      <c r="D563" s="244"/>
    </row>
    <row r="564" spans="2:4" s="109" customFormat="1" ht="14.25">
      <c r="B564" s="289"/>
      <c r="D564" s="244"/>
    </row>
    <row r="565" spans="2:4" s="109" customFormat="1" ht="14.25">
      <c r="B565" s="289"/>
      <c r="D565" s="244"/>
    </row>
    <row r="566" spans="2:4" s="109" customFormat="1" ht="14.25">
      <c r="B566" s="289"/>
      <c r="D566" s="244"/>
    </row>
    <row r="567" spans="2:4" s="109" customFormat="1" ht="14.25">
      <c r="B567" s="289"/>
      <c r="D567" s="244"/>
    </row>
    <row r="568" spans="2:4" s="109" customFormat="1" ht="14.25">
      <c r="B568" s="289"/>
      <c r="D568" s="244"/>
    </row>
    <row r="569" spans="2:4" s="109" customFormat="1" ht="14.25">
      <c r="B569" s="289"/>
      <c r="D569" s="244"/>
    </row>
    <row r="570" spans="2:4" s="109" customFormat="1" ht="14.25">
      <c r="B570" s="289"/>
      <c r="D570" s="244"/>
    </row>
    <row r="571" spans="2:4" s="109" customFormat="1" ht="14.25">
      <c r="B571" s="289"/>
      <c r="D571" s="244"/>
    </row>
    <row r="572" spans="2:4" s="109" customFormat="1" ht="14.25">
      <c r="B572" s="289"/>
      <c r="D572" s="244"/>
    </row>
    <row r="573" spans="2:4" s="109" customFormat="1" ht="14.25">
      <c r="B573" s="289"/>
      <c r="D573" s="244"/>
    </row>
    <row r="574" spans="2:4" s="109" customFormat="1" ht="14.25">
      <c r="B574" s="289"/>
      <c r="D574" s="244"/>
    </row>
    <row r="575" spans="2:4" s="109" customFormat="1" ht="14.25">
      <c r="B575" s="289"/>
      <c r="D575" s="244"/>
    </row>
    <row r="576" spans="2:4" s="109" customFormat="1" ht="14.25">
      <c r="B576" s="289"/>
      <c r="D576" s="244"/>
    </row>
    <row r="577" spans="2:4" s="109" customFormat="1" ht="14.25">
      <c r="B577" s="289"/>
      <c r="D577" s="244"/>
    </row>
    <row r="578" spans="2:4" s="109" customFormat="1" ht="14.25">
      <c r="B578" s="289"/>
      <c r="D578" s="244"/>
    </row>
    <row r="579" spans="2:4" s="109" customFormat="1" ht="14.25">
      <c r="B579" s="289"/>
      <c r="D579" s="244"/>
    </row>
    <row r="580" spans="2:4" s="109" customFormat="1" ht="14.25">
      <c r="B580" s="289"/>
      <c r="D580" s="244"/>
    </row>
    <row r="581" spans="2:4" s="109" customFormat="1" ht="14.25">
      <c r="B581" s="289"/>
      <c r="D581" s="244"/>
    </row>
    <row r="582" spans="2:4" s="109" customFormat="1" ht="14.25">
      <c r="B582" s="289"/>
      <c r="D582" s="244"/>
    </row>
    <row r="583" spans="2:4" s="109" customFormat="1" ht="14.25">
      <c r="B583" s="289"/>
      <c r="D583" s="244"/>
    </row>
    <row r="584" spans="2:4" s="109" customFormat="1" ht="14.25">
      <c r="B584" s="289"/>
      <c r="D584" s="244"/>
    </row>
    <row r="585" spans="2:4" s="109" customFormat="1" ht="14.25">
      <c r="B585" s="289"/>
      <c r="D585" s="244"/>
    </row>
    <row r="586" spans="2:4" s="109" customFormat="1" ht="14.25">
      <c r="B586" s="289"/>
      <c r="D586" s="244"/>
    </row>
    <row r="587" spans="2:4" s="109" customFormat="1" ht="14.25">
      <c r="B587" s="289"/>
      <c r="D587" s="244"/>
    </row>
    <row r="588" spans="2:4" s="109" customFormat="1" ht="14.25">
      <c r="B588" s="289"/>
      <c r="D588" s="244"/>
    </row>
    <row r="589" spans="2:4" s="109" customFormat="1" ht="14.25">
      <c r="B589" s="289"/>
      <c r="D589" s="244"/>
    </row>
    <row r="590" spans="2:4" s="109" customFormat="1" ht="14.25">
      <c r="B590" s="289"/>
      <c r="D590" s="244"/>
    </row>
    <row r="591" spans="2:4" s="109" customFormat="1" ht="14.25">
      <c r="B591" s="289"/>
      <c r="D591" s="244"/>
    </row>
    <row r="592" spans="2:4" s="109" customFormat="1" ht="14.25">
      <c r="B592" s="289"/>
      <c r="D592" s="244"/>
    </row>
    <row r="593" spans="2:4" s="109" customFormat="1" ht="14.25">
      <c r="B593" s="289"/>
      <c r="D593" s="244"/>
    </row>
    <row r="594" spans="2:4" s="109" customFormat="1" ht="14.25">
      <c r="B594" s="289"/>
      <c r="D594" s="244"/>
    </row>
    <row r="595" spans="2:4" s="109" customFormat="1" ht="14.25">
      <c r="B595" s="289"/>
      <c r="D595" s="244"/>
    </row>
    <row r="596" spans="2:4" s="109" customFormat="1" ht="14.25">
      <c r="B596" s="289"/>
      <c r="D596" s="244"/>
    </row>
    <row r="597" spans="2:4" s="109" customFormat="1" ht="14.25">
      <c r="B597" s="289"/>
      <c r="D597" s="244"/>
    </row>
    <row r="598" spans="2:4" s="109" customFormat="1" ht="14.25">
      <c r="B598" s="289"/>
      <c r="D598" s="244"/>
    </row>
    <row r="599" spans="2:4" s="109" customFormat="1" ht="14.25">
      <c r="B599" s="289"/>
      <c r="D599" s="244"/>
    </row>
    <row r="600" spans="2:4" s="109" customFormat="1" ht="14.25">
      <c r="B600" s="289"/>
      <c r="D600" s="244"/>
    </row>
    <row r="601" spans="2:4" s="109" customFormat="1" ht="14.25">
      <c r="B601" s="289"/>
      <c r="D601" s="244"/>
    </row>
    <row r="602" spans="2:4" s="109" customFormat="1" ht="14.25">
      <c r="B602" s="289"/>
      <c r="D602" s="244"/>
    </row>
    <row r="603" spans="2:4" s="109" customFormat="1" ht="14.25">
      <c r="B603" s="289"/>
      <c r="D603" s="244"/>
    </row>
    <row r="604" spans="2:4" s="109" customFormat="1" ht="14.25">
      <c r="B604" s="289"/>
      <c r="D604" s="244"/>
    </row>
    <row r="605" spans="2:4" s="109" customFormat="1" ht="14.25">
      <c r="B605" s="289"/>
      <c r="D605" s="244"/>
    </row>
    <row r="606" spans="2:4" s="109" customFormat="1" ht="14.25">
      <c r="B606" s="289"/>
      <c r="D606" s="244"/>
    </row>
    <row r="607" spans="2:4" s="109" customFormat="1" ht="14.25">
      <c r="B607" s="289"/>
      <c r="D607" s="244"/>
    </row>
    <row r="608" spans="2:4" s="109" customFormat="1" ht="14.25">
      <c r="B608" s="289"/>
      <c r="D608" s="244"/>
    </row>
    <row r="609" spans="2:4" s="109" customFormat="1" ht="14.25">
      <c r="B609" s="289"/>
      <c r="D609" s="244"/>
    </row>
    <row r="610" spans="2:4" s="109" customFormat="1" ht="14.25">
      <c r="B610" s="289"/>
      <c r="D610" s="244"/>
    </row>
    <row r="611" spans="2:4" s="109" customFormat="1" ht="14.25">
      <c r="B611" s="289"/>
      <c r="D611" s="244"/>
    </row>
    <row r="612" spans="2:4" s="109" customFormat="1" ht="14.25">
      <c r="B612" s="289"/>
      <c r="D612" s="244"/>
    </row>
    <row r="613" spans="2:4" s="109" customFormat="1" ht="14.25">
      <c r="B613" s="289"/>
      <c r="D613" s="244"/>
    </row>
    <row r="614" spans="2:4" s="109" customFormat="1" ht="14.25">
      <c r="B614" s="289"/>
      <c r="D614" s="244"/>
    </row>
    <row r="615" spans="2:4" s="109" customFormat="1" ht="14.25">
      <c r="B615" s="289"/>
      <c r="D615" s="244"/>
    </row>
    <row r="616" spans="2:4" s="109" customFormat="1" ht="14.25">
      <c r="B616" s="289"/>
      <c r="D616" s="244"/>
    </row>
    <row r="617" spans="2:4" s="109" customFormat="1" ht="14.25">
      <c r="B617" s="289"/>
      <c r="D617" s="244"/>
    </row>
    <row r="618" spans="2:4" s="109" customFormat="1" ht="14.25">
      <c r="B618" s="289"/>
      <c r="D618" s="244"/>
    </row>
    <row r="619" spans="2:4" s="109" customFormat="1" ht="14.25">
      <c r="B619" s="289"/>
      <c r="D619" s="244"/>
    </row>
    <row r="620" spans="2:4" s="109" customFormat="1" ht="14.25">
      <c r="B620" s="289"/>
      <c r="D620" s="244"/>
    </row>
    <row r="621" spans="2:4" s="109" customFormat="1" ht="14.25">
      <c r="B621" s="289"/>
      <c r="D621" s="244"/>
    </row>
    <row r="622" spans="2:4" s="109" customFormat="1" ht="14.25">
      <c r="B622" s="289"/>
      <c r="D622" s="244"/>
    </row>
    <row r="623" spans="2:4" s="109" customFormat="1" ht="14.25">
      <c r="B623" s="289"/>
      <c r="D623" s="244"/>
    </row>
    <row r="624" spans="2:4" s="109" customFormat="1" ht="14.25">
      <c r="B624" s="289"/>
      <c r="D624" s="244"/>
    </row>
    <row r="625" spans="2:4" s="109" customFormat="1" ht="14.25">
      <c r="B625" s="289"/>
      <c r="D625" s="244"/>
    </row>
    <row r="626" spans="2:4" s="109" customFormat="1" ht="14.25">
      <c r="B626" s="289"/>
      <c r="D626" s="244"/>
    </row>
    <row r="627" spans="2:4" s="109" customFormat="1" ht="14.25">
      <c r="B627" s="289"/>
      <c r="D627" s="244"/>
    </row>
    <row r="628" spans="2:4" s="109" customFormat="1" ht="14.25">
      <c r="B628" s="289"/>
      <c r="D628" s="244"/>
    </row>
    <row r="629" spans="2:4" s="109" customFormat="1" ht="14.25">
      <c r="B629" s="289"/>
      <c r="D629" s="244"/>
    </row>
    <row r="630" spans="2:4" s="109" customFormat="1" ht="14.25">
      <c r="B630" s="289"/>
      <c r="D630" s="244"/>
    </row>
    <row r="631" spans="2:4" s="109" customFormat="1" ht="14.25">
      <c r="B631" s="289"/>
      <c r="D631" s="244"/>
    </row>
    <row r="632" spans="2:4" s="109" customFormat="1" ht="14.25">
      <c r="B632" s="289"/>
      <c r="D632" s="244"/>
    </row>
    <row r="633" spans="2:4" s="109" customFormat="1" ht="14.25">
      <c r="B633" s="289"/>
      <c r="D633" s="244"/>
    </row>
    <row r="634" spans="2:4" s="109" customFormat="1" ht="14.25">
      <c r="B634" s="289"/>
      <c r="D634" s="244"/>
    </row>
    <row r="635" spans="2:4" s="109" customFormat="1" ht="14.25">
      <c r="B635" s="289"/>
      <c r="D635" s="244"/>
    </row>
    <row r="636" spans="2:4" s="109" customFormat="1" ht="14.25">
      <c r="B636" s="289"/>
      <c r="D636" s="244"/>
    </row>
    <row r="637" spans="2:4" s="109" customFormat="1" ht="14.25">
      <c r="B637" s="289"/>
      <c r="D637" s="244"/>
    </row>
    <row r="638" spans="2:4" s="109" customFormat="1" ht="14.25">
      <c r="B638" s="289"/>
      <c r="D638" s="244"/>
    </row>
    <row r="639" spans="2:4" s="109" customFormat="1" ht="14.25">
      <c r="B639" s="289"/>
      <c r="D639" s="244"/>
    </row>
    <row r="640" spans="2:4" s="109" customFormat="1" ht="14.25">
      <c r="B640" s="289"/>
      <c r="D640" s="244"/>
    </row>
    <row r="641" spans="2:4" s="109" customFormat="1" ht="14.25">
      <c r="B641" s="289"/>
      <c r="D641" s="244"/>
    </row>
    <row r="642" spans="2:4" s="109" customFormat="1" ht="14.25">
      <c r="B642" s="289"/>
      <c r="D642" s="244"/>
    </row>
    <row r="643" spans="2:4" s="109" customFormat="1" ht="14.25">
      <c r="B643" s="289"/>
      <c r="D643" s="244"/>
    </row>
    <row r="644" spans="2:4" s="109" customFormat="1" ht="14.25">
      <c r="B644" s="289"/>
      <c r="D644" s="244"/>
    </row>
    <row r="645" spans="2:4" s="109" customFormat="1" ht="14.25">
      <c r="B645" s="289"/>
      <c r="D645" s="244"/>
    </row>
    <row r="646" spans="2:4" s="109" customFormat="1" ht="14.25">
      <c r="B646" s="289"/>
      <c r="D646" s="244"/>
    </row>
    <row r="647" spans="2:4" s="109" customFormat="1" ht="14.25">
      <c r="B647" s="289"/>
      <c r="D647" s="244"/>
    </row>
    <row r="648" spans="2:4" s="109" customFormat="1" ht="14.25">
      <c r="B648" s="289"/>
      <c r="D648" s="244"/>
    </row>
    <row r="649" spans="2:4" s="109" customFormat="1" ht="14.25">
      <c r="B649" s="289"/>
      <c r="D649" s="244"/>
    </row>
    <row r="650" spans="2:4" s="109" customFormat="1" ht="14.25">
      <c r="B650" s="289"/>
      <c r="D650" s="244"/>
    </row>
    <row r="651" spans="2:4" s="109" customFormat="1" ht="14.25">
      <c r="B651" s="289"/>
      <c r="D651" s="244"/>
    </row>
    <row r="652" spans="2:4" s="109" customFormat="1" ht="14.25">
      <c r="B652" s="289"/>
      <c r="D652" s="244"/>
    </row>
    <row r="653" spans="2:4" s="109" customFormat="1" ht="14.25">
      <c r="B653" s="289"/>
      <c r="D653" s="244"/>
    </row>
    <row r="654" spans="2:4" s="109" customFormat="1" ht="14.25">
      <c r="B654" s="289"/>
      <c r="D654" s="244"/>
    </row>
    <row r="655" spans="2:4" s="109" customFormat="1" ht="14.25">
      <c r="B655" s="289"/>
      <c r="D655" s="244"/>
    </row>
    <row r="656" spans="2:4" s="109" customFormat="1" ht="14.25">
      <c r="B656" s="289"/>
      <c r="D656" s="244"/>
    </row>
    <row r="657" spans="2:4" s="109" customFormat="1" ht="14.25">
      <c r="B657" s="289"/>
      <c r="D657" s="244"/>
    </row>
    <row r="658" spans="2:4" s="109" customFormat="1" ht="14.25">
      <c r="B658" s="289"/>
      <c r="D658" s="244"/>
    </row>
    <row r="659" spans="2:4" s="109" customFormat="1" ht="14.25">
      <c r="B659" s="289"/>
      <c r="D659" s="244"/>
    </row>
    <row r="660" spans="2:4" s="109" customFormat="1" ht="14.25">
      <c r="B660" s="289"/>
      <c r="D660" s="244"/>
    </row>
    <row r="661" spans="2:4" s="109" customFormat="1" ht="14.25">
      <c r="B661" s="289"/>
      <c r="D661" s="244"/>
    </row>
    <row r="662" spans="2:4" s="109" customFormat="1" ht="14.25">
      <c r="B662" s="289"/>
      <c r="D662" s="244"/>
    </row>
    <row r="663" spans="2:4" s="109" customFormat="1" ht="14.25">
      <c r="B663" s="289"/>
      <c r="D663" s="244"/>
    </row>
    <row r="664" spans="2:4" s="109" customFormat="1" ht="14.25">
      <c r="B664" s="289"/>
      <c r="D664" s="244"/>
    </row>
    <row r="665" spans="2:4" s="109" customFormat="1" ht="14.25">
      <c r="B665" s="289"/>
      <c r="D665" s="244"/>
    </row>
    <row r="666" spans="2:4" s="109" customFormat="1" ht="14.25">
      <c r="B666" s="289"/>
      <c r="D666" s="244"/>
    </row>
    <row r="667" spans="2:4" s="109" customFormat="1" ht="14.25">
      <c r="B667" s="289"/>
      <c r="D667" s="244"/>
    </row>
    <row r="668" spans="2:4" s="109" customFormat="1" ht="14.25">
      <c r="B668" s="289"/>
      <c r="D668" s="244"/>
    </row>
    <row r="669" spans="2:4" s="109" customFormat="1" ht="14.25">
      <c r="B669" s="289"/>
      <c r="D669" s="244"/>
    </row>
    <row r="670" spans="2:4" s="109" customFormat="1" ht="14.25">
      <c r="B670" s="289"/>
      <c r="D670" s="244"/>
    </row>
    <row r="671" spans="2:4" s="109" customFormat="1" ht="14.25">
      <c r="B671" s="289"/>
      <c r="D671" s="244"/>
    </row>
    <row r="672" spans="2:4" s="109" customFormat="1" ht="14.25">
      <c r="B672" s="289"/>
      <c r="D672" s="244"/>
    </row>
    <row r="673" spans="2:4" s="109" customFormat="1" ht="14.25">
      <c r="B673" s="289"/>
      <c r="D673" s="244"/>
    </row>
    <row r="674" spans="2:4" s="109" customFormat="1" ht="14.25">
      <c r="B674" s="289"/>
      <c r="D674" s="244"/>
    </row>
    <row r="675" spans="2:4" s="109" customFormat="1" ht="14.25">
      <c r="B675" s="289"/>
      <c r="D675" s="244"/>
    </row>
    <row r="676" spans="2:4" s="109" customFormat="1" ht="14.25">
      <c r="B676" s="289"/>
      <c r="D676" s="244"/>
    </row>
    <row r="677" spans="2:4" s="109" customFormat="1" ht="14.25">
      <c r="B677" s="289"/>
      <c r="D677" s="244"/>
    </row>
    <row r="678" spans="2:4" s="109" customFormat="1" ht="14.25">
      <c r="B678" s="289"/>
      <c r="D678" s="244"/>
    </row>
    <row r="679" spans="2:4" s="109" customFormat="1" ht="14.25">
      <c r="B679" s="289"/>
      <c r="D679" s="244"/>
    </row>
    <row r="680" spans="2:4" s="109" customFormat="1" ht="14.25">
      <c r="B680" s="289"/>
      <c r="D680" s="244"/>
    </row>
    <row r="681" spans="2:4" s="109" customFormat="1" ht="14.25">
      <c r="B681" s="289"/>
      <c r="D681" s="244"/>
    </row>
    <row r="682" spans="2:4" s="109" customFormat="1" ht="14.25">
      <c r="B682" s="289"/>
      <c r="D682" s="244"/>
    </row>
    <row r="683" spans="2:4" s="109" customFormat="1" ht="14.25">
      <c r="B683" s="289"/>
      <c r="D683" s="244"/>
    </row>
    <row r="684" spans="2:4" s="109" customFormat="1" ht="14.25">
      <c r="B684" s="289"/>
      <c r="D684" s="244"/>
    </row>
    <row r="685" spans="2:4" s="109" customFormat="1" ht="14.25">
      <c r="B685" s="289"/>
      <c r="D685" s="244"/>
    </row>
    <row r="686" spans="2:4" s="109" customFormat="1" ht="14.25">
      <c r="B686" s="289"/>
      <c r="D686" s="244"/>
    </row>
    <row r="687" spans="2:4" s="109" customFormat="1" ht="14.25">
      <c r="B687" s="289"/>
      <c r="D687" s="244"/>
    </row>
    <row r="688" spans="2:4" s="109" customFormat="1" ht="14.25">
      <c r="B688" s="289"/>
      <c r="D688" s="244"/>
    </row>
    <row r="689" spans="2:4" s="109" customFormat="1" ht="14.25">
      <c r="B689" s="289"/>
      <c r="D689" s="244"/>
    </row>
    <row r="690" spans="2:4" s="109" customFormat="1" ht="14.25">
      <c r="B690" s="289"/>
      <c r="D690" s="244"/>
    </row>
    <row r="691" spans="2:4" s="109" customFormat="1" ht="14.25">
      <c r="B691" s="289"/>
      <c r="D691" s="244"/>
    </row>
    <row r="692" spans="2:4" s="109" customFormat="1" ht="14.25">
      <c r="B692" s="289"/>
      <c r="D692" s="244"/>
    </row>
    <row r="693" spans="2:4" s="109" customFormat="1" ht="14.25">
      <c r="B693" s="289"/>
      <c r="D693" s="244"/>
    </row>
    <row r="694" spans="2:4" s="109" customFormat="1" ht="14.25">
      <c r="B694" s="289"/>
      <c r="D694" s="244"/>
    </row>
    <row r="695" spans="2:4" s="109" customFormat="1" ht="14.25">
      <c r="B695" s="289"/>
      <c r="D695" s="244"/>
    </row>
    <row r="696" spans="2:4" s="109" customFormat="1" ht="14.25">
      <c r="B696" s="289"/>
      <c r="D696" s="244"/>
    </row>
    <row r="697" spans="2:4" s="109" customFormat="1" ht="14.25">
      <c r="B697" s="289"/>
      <c r="D697" s="244"/>
    </row>
    <row r="698" spans="2:4" s="109" customFormat="1" ht="14.25">
      <c r="B698" s="289"/>
      <c r="D698" s="244"/>
    </row>
    <row r="699" spans="2:4" s="109" customFormat="1" ht="14.25">
      <c r="B699" s="289"/>
      <c r="D699" s="244"/>
    </row>
    <row r="700" spans="2:4" s="109" customFormat="1" ht="14.25">
      <c r="B700" s="289"/>
      <c r="D700" s="244"/>
    </row>
    <row r="701" spans="2:4" s="109" customFormat="1" ht="14.25">
      <c r="B701" s="289"/>
      <c r="D701" s="244"/>
    </row>
    <row r="702" spans="2:4" s="109" customFormat="1" ht="14.25">
      <c r="B702" s="289"/>
      <c r="D702" s="244"/>
    </row>
    <row r="703" spans="2:4" s="109" customFormat="1" ht="14.25">
      <c r="B703" s="289"/>
      <c r="D703" s="244"/>
    </row>
    <row r="704" spans="2:4" s="109" customFormat="1" ht="14.25">
      <c r="B704" s="289"/>
      <c r="D704" s="244"/>
    </row>
    <row r="705" spans="2:4" s="109" customFormat="1" ht="14.25">
      <c r="B705" s="289"/>
      <c r="D705" s="244"/>
    </row>
    <row r="706" spans="2:4" s="109" customFormat="1" ht="14.25">
      <c r="B706" s="289"/>
      <c r="D706" s="244"/>
    </row>
    <row r="707" spans="2:4" s="109" customFormat="1" ht="14.25">
      <c r="B707" s="289"/>
      <c r="D707" s="244"/>
    </row>
    <row r="708" spans="2:4" s="109" customFormat="1" ht="14.25">
      <c r="B708" s="289"/>
      <c r="D708" s="244"/>
    </row>
    <row r="709" spans="2:4" s="109" customFormat="1" ht="14.25">
      <c r="B709" s="289"/>
      <c r="D709" s="244"/>
    </row>
    <row r="710" spans="2:4" s="109" customFormat="1" ht="14.25">
      <c r="B710" s="289"/>
      <c r="D710" s="244"/>
    </row>
    <row r="711" spans="2:4" s="109" customFormat="1" ht="14.25">
      <c r="B711" s="289"/>
      <c r="D711" s="244"/>
    </row>
    <row r="712" spans="2:4" s="109" customFormat="1" ht="14.25">
      <c r="B712" s="289"/>
      <c r="D712" s="244"/>
    </row>
    <row r="713" spans="2:4" s="109" customFormat="1" ht="14.25">
      <c r="B713" s="289"/>
      <c r="D713" s="244"/>
    </row>
    <row r="714" spans="2:4" s="109" customFormat="1" ht="14.25">
      <c r="B714" s="289"/>
      <c r="D714" s="244"/>
    </row>
    <row r="715" spans="2:4" s="109" customFormat="1" ht="14.25">
      <c r="B715" s="289"/>
      <c r="D715" s="244"/>
    </row>
    <row r="716" spans="2:4" s="109" customFormat="1" ht="14.25">
      <c r="B716" s="289"/>
      <c r="D716" s="244"/>
    </row>
    <row r="717" spans="2:4" s="109" customFormat="1" ht="14.25">
      <c r="B717" s="289"/>
      <c r="D717" s="244"/>
    </row>
    <row r="718" spans="2:4" s="109" customFormat="1" ht="14.25">
      <c r="B718" s="289"/>
      <c r="D718" s="244"/>
    </row>
    <row r="719" spans="2:4" s="109" customFormat="1" ht="14.25">
      <c r="B719" s="289"/>
      <c r="D719" s="244"/>
    </row>
    <row r="720" spans="2:4" s="109" customFormat="1" ht="14.25">
      <c r="B720" s="289"/>
      <c r="D720" s="244"/>
    </row>
    <row r="721" spans="2:4" s="109" customFormat="1" ht="14.25">
      <c r="B721" s="289"/>
      <c r="D721" s="244"/>
    </row>
    <row r="722" spans="2:4" s="109" customFormat="1" ht="14.25">
      <c r="B722" s="289"/>
      <c r="D722" s="244"/>
    </row>
    <row r="723" spans="2:4" s="109" customFormat="1" ht="14.25">
      <c r="B723" s="289"/>
      <c r="D723" s="244"/>
    </row>
    <row r="724" spans="2:4" s="109" customFormat="1" ht="14.25">
      <c r="B724" s="289"/>
      <c r="D724" s="244"/>
    </row>
    <row r="725" spans="2:4" s="109" customFormat="1" ht="14.25">
      <c r="B725" s="289"/>
      <c r="D725" s="244"/>
    </row>
    <row r="726" spans="2:4" s="109" customFormat="1" ht="14.25">
      <c r="B726" s="289"/>
      <c r="D726" s="244"/>
    </row>
    <row r="727" spans="2:4" s="109" customFormat="1" ht="14.25">
      <c r="B727" s="289"/>
      <c r="D727" s="244"/>
    </row>
    <row r="728" spans="2:4" s="109" customFormat="1" ht="14.25">
      <c r="B728" s="289"/>
      <c r="D728" s="244"/>
    </row>
    <row r="729" spans="2:4" s="109" customFormat="1" ht="14.25">
      <c r="B729" s="289"/>
      <c r="D729" s="244"/>
    </row>
    <row r="730" spans="2:4" s="109" customFormat="1" ht="14.25">
      <c r="B730" s="289"/>
      <c r="D730" s="244"/>
    </row>
    <row r="731" spans="2:4" s="109" customFormat="1" ht="14.25">
      <c r="B731" s="289"/>
      <c r="D731" s="244"/>
    </row>
    <row r="732" spans="2:4" s="109" customFormat="1" ht="14.25">
      <c r="B732" s="289"/>
      <c r="D732" s="244"/>
    </row>
    <row r="733" spans="2:4" s="109" customFormat="1" ht="14.25">
      <c r="B733" s="289"/>
      <c r="D733" s="244"/>
    </row>
    <row r="734" spans="2:4" s="109" customFormat="1" ht="14.25">
      <c r="B734" s="289"/>
      <c r="D734" s="244"/>
    </row>
    <row r="735" spans="2:4" s="109" customFormat="1" ht="14.25">
      <c r="B735" s="289"/>
      <c r="D735" s="244"/>
    </row>
    <row r="736" spans="2:4" s="109" customFormat="1" ht="14.25">
      <c r="B736" s="289"/>
      <c r="D736" s="244"/>
    </row>
    <row r="737" spans="2:4" s="109" customFormat="1" ht="14.25">
      <c r="B737" s="289"/>
      <c r="D737" s="244"/>
    </row>
    <row r="738" spans="2:4" s="109" customFormat="1" ht="14.25">
      <c r="B738" s="289"/>
      <c r="D738" s="244"/>
    </row>
    <row r="739" spans="2:4" s="109" customFormat="1" ht="14.25">
      <c r="B739" s="289"/>
      <c r="D739" s="244"/>
    </row>
    <row r="740" spans="2:4" s="109" customFormat="1" ht="14.25">
      <c r="B740" s="289"/>
      <c r="D740" s="244"/>
    </row>
    <row r="741" spans="2:4" s="109" customFormat="1" ht="14.25">
      <c r="B741" s="289"/>
      <c r="D741" s="244"/>
    </row>
    <row r="742" spans="2:4" s="109" customFormat="1" ht="14.25">
      <c r="B742" s="289"/>
      <c r="D742" s="244"/>
    </row>
    <row r="743" spans="2:4" s="109" customFormat="1" ht="14.25">
      <c r="B743" s="289"/>
      <c r="D743" s="244"/>
    </row>
    <row r="744" spans="2:4" s="109" customFormat="1" ht="14.25">
      <c r="B744" s="289"/>
      <c r="D744" s="244"/>
    </row>
    <row r="745" spans="2:4" s="109" customFormat="1" ht="14.25">
      <c r="B745" s="289"/>
      <c r="D745" s="244"/>
    </row>
    <row r="746" spans="2:4" s="109" customFormat="1" ht="14.25">
      <c r="B746" s="289"/>
      <c r="D746" s="244"/>
    </row>
    <row r="747" spans="2:4" s="109" customFormat="1" ht="14.25">
      <c r="B747" s="289"/>
      <c r="D747" s="244"/>
    </row>
    <row r="748" spans="2:4" s="109" customFormat="1" ht="14.25">
      <c r="B748" s="289"/>
      <c r="D748" s="244"/>
    </row>
    <row r="749" spans="2:4" s="109" customFormat="1" ht="14.25">
      <c r="B749" s="289"/>
      <c r="D749" s="244"/>
    </row>
    <row r="750" spans="2:4" s="109" customFormat="1" ht="14.25">
      <c r="B750" s="289"/>
      <c r="D750" s="244"/>
    </row>
    <row r="751" spans="2:4" s="109" customFormat="1" ht="14.25">
      <c r="B751" s="289"/>
      <c r="D751" s="244"/>
    </row>
    <row r="752" spans="2:4" s="109" customFormat="1" ht="14.25">
      <c r="B752" s="289"/>
      <c r="D752" s="244"/>
    </row>
    <row r="753" spans="2:4" s="109" customFormat="1" ht="14.25">
      <c r="B753" s="289"/>
      <c r="D753" s="244"/>
    </row>
    <row r="754" spans="2:4" s="109" customFormat="1" ht="14.25">
      <c r="B754" s="289"/>
      <c r="D754" s="244"/>
    </row>
    <row r="755" spans="2:4" s="109" customFormat="1" ht="14.25">
      <c r="B755" s="289"/>
      <c r="D755" s="244"/>
    </row>
    <row r="756" spans="2:4" s="109" customFormat="1" ht="14.25">
      <c r="B756" s="289"/>
      <c r="D756" s="244"/>
    </row>
    <row r="757" spans="2:4" s="109" customFormat="1" ht="14.25">
      <c r="B757" s="289"/>
      <c r="D757" s="244"/>
    </row>
    <row r="758" spans="2:4" s="109" customFormat="1" ht="14.25">
      <c r="B758" s="289"/>
      <c r="D758" s="244"/>
    </row>
    <row r="759" spans="2:4" s="109" customFormat="1" ht="14.25">
      <c r="B759" s="289"/>
      <c r="D759" s="244"/>
    </row>
    <row r="760" spans="2:4" s="109" customFormat="1" ht="14.25">
      <c r="B760" s="289"/>
      <c r="D760" s="244"/>
    </row>
    <row r="761" spans="2:4" s="109" customFormat="1" ht="14.25">
      <c r="B761" s="289"/>
      <c r="D761" s="244"/>
    </row>
    <row r="762" spans="2:4" s="109" customFormat="1" ht="14.25">
      <c r="B762" s="289"/>
      <c r="D762" s="244"/>
    </row>
    <row r="763" spans="2:4" s="109" customFormat="1" ht="14.25">
      <c r="B763" s="289"/>
      <c r="D763" s="244"/>
    </row>
    <row r="764" spans="2:4" s="109" customFormat="1" ht="14.25">
      <c r="B764" s="289"/>
      <c r="D764" s="244"/>
    </row>
    <row r="765" spans="2:4" s="109" customFormat="1" ht="14.25">
      <c r="B765" s="289"/>
      <c r="D765" s="244"/>
    </row>
    <row r="766" spans="2:4" s="109" customFormat="1" ht="14.25">
      <c r="B766" s="289"/>
      <c r="D766" s="244"/>
    </row>
    <row r="767" spans="2:4" s="109" customFormat="1" ht="14.25">
      <c r="B767" s="289"/>
      <c r="D767" s="244"/>
    </row>
    <row r="768" spans="2:4" s="109" customFormat="1" ht="14.25">
      <c r="B768" s="289"/>
      <c r="D768" s="244"/>
    </row>
    <row r="769" spans="2:4" s="109" customFormat="1" ht="14.25">
      <c r="B769" s="289"/>
      <c r="D769" s="244"/>
    </row>
    <row r="770" spans="2:4" s="109" customFormat="1" ht="14.25">
      <c r="B770" s="289"/>
      <c r="D770" s="244"/>
    </row>
    <row r="771" spans="2:4" s="109" customFormat="1" ht="14.25">
      <c r="B771" s="289"/>
      <c r="D771" s="244"/>
    </row>
    <row r="772" spans="2:4" s="109" customFormat="1" ht="14.25">
      <c r="B772" s="289"/>
      <c r="D772" s="244"/>
    </row>
    <row r="773" spans="2:4" s="109" customFormat="1" ht="14.25">
      <c r="B773" s="289"/>
      <c r="D773" s="244"/>
    </row>
    <row r="774" spans="2:4" s="109" customFormat="1" ht="14.25">
      <c r="B774" s="289"/>
      <c r="D774" s="244"/>
    </row>
    <row r="775" spans="2:4" s="109" customFormat="1" ht="14.25">
      <c r="B775" s="289"/>
      <c r="D775" s="244"/>
    </row>
    <row r="776" spans="2:4" s="109" customFormat="1" ht="14.25">
      <c r="B776" s="289"/>
      <c r="D776" s="244"/>
    </row>
    <row r="777" spans="2:4" s="109" customFormat="1" ht="14.25">
      <c r="B777" s="289"/>
      <c r="D777" s="244"/>
    </row>
    <row r="778" spans="2:4" s="109" customFormat="1" ht="14.25">
      <c r="B778" s="289"/>
      <c r="D778" s="244"/>
    </row>
    <row r="779" spans="2:4" s="109" customFormat="1" ht="14.25">
      <c r="B779" s="289"/>
      <c r="D779" s="244"/>
    </row>
    <row r="780" spans="2:4" s="109" customFormat="1" ht="14.25">
      <c r="B780" s="289"/>
      <c r="D780" s="244"/>
    </row>
    <row r="781" spans="2:4" s="109" customFormat="1" ht="14.25">
      <c r="B781" s="289"/>
      <c r="D781" s="244"/>
    </row>
    <row r="782" spans="2:4" s="109" customFormat="1" ht="14.25">
      <c r="B782" s="289"/>
      <c r="D782" s="244"/>
    </row>
    <row r="783" spans="2:4" s="109" customFormat="1" ht="14.25">
      <c r="B783" s="289"/>
      <c r="D783" s="244"/>
    </row>
    <row r="784" spans="2:4" s="109" customFormat="1" ht="14.25">
      <c r="B784" s="289"/>
      <c r="D784" s="244"/>
    </row>
    <row r="785" spans="2:4" s="109" customFormat="1" ht="14.25">
      <c r="B785" s="289"/>
      <c r="D785" s="244"/>
    </row>
    <row r="786" spans="2:4" s="109" customFormat="1" ht="14.25">
      <c r="B786" s="289"/>
      <c r="D786" s="244"/>
    </row>
    <row r="787" spans="2:4" s="109" customFormat="1" ht="14.25">
      <c r="B787" s="289"/>
      <c r="D787" s="244"/>
    </row>
    <row r="788" spans="2:4" s="109" customFormat="1" ht="14.25">
      <c r="B788" s="289"/>
      <c r="D788" s="244"/>
    </row>
    <row r="789" spans="2:4" s="109" customFormat="1" ht="14.25">
      <c r="B789" s="289"/>
      <c r="D789" s="244"/>
    </row>
    <row r="790" spans="2:4" s="109" customFormat="1" ht="14.25">
      <c r="B790" s="289"/>
      <c r="D790" s="244"/>
    </row>
    <row r="791" spans="2:4" s="109" customFormat="1" ht="14.25">
      <c r="B791" s="289"/>
      <c r="D791" s="244"/>
    </row>
    <row r="792" spans="2:4" s="109" customFormat="1" ht="14.25">
      <c r="B792" s="289"/>
      <c r="D792" s="244"/>
    </row>
    <row r="793" spans="2:4" s="109" customFormat="1" ht="14.25">
      <c r="B793" s="289"/>
      <c r="D793" s="244"/>
    </row>
    <row r="794" spans="2:4" s="109" customFormat="1" ht="14.25">
      <c r="B794" s="289"/>
      <c r="D794" s="244"/>
    </row>
    <row r="795" spans="2:4" s="109" customFormat="1" ht="14.25">
      <c r="B795" s="289"/>
      <c r="D795" s="244"/>
    </row>
    <row r="796" spans="2:4" s="109" customFormat="1" ht="14.25">
      <c r="B796" s="289"/>
      <c r="D796" s="244"/>
    </row>
    <row r="797" spans="2:4" s="109" customFormat="1" ht="14.25">
      <c r="B797" s="289"/>
      <c r="D797" s="244"/>
    </row>
    <row r="798" spans="2:4" s="109" customFormat="1" ht="14.25">
      <c r="B798" s="289"/>
      <c r="D798" s="244"/>
    </row>
    <row r="799" spans="2:4" s="109" customFormat="1" ht="14.25">
      <c r="B799" s="289"/>
      <c r="D799" s="244"/>
    </row>
    <row r="800" spans="2:4" s="109" customFormat="1" ht="14.25">
      <c r="B800" s="289"/>
      <c r="D800" s="244"/>
    </row>
    <row r="801" spans="2:4" s="109" customFormat="1" ht="14.25">
      <c r="B801" s="289"/>
      <c r="D801" s="244"/>
    </row>
    <row r="802" spans="2:4" s="109" customFormat="1" ht="14.25">
      <c r="B802" s="289"/>
      <c r="D802" s="244"/>
    </row>
    <row r="803" spans="2:4" s="109" customFormat="1" ht="14.25">
      <c r="B803" s="289"/>
      <c r="D803" s="244"/>
    </row>
    <row r="804" spans="2:4" s="109" customFormat="1" ht="14.25">
      <c r="B804" s="289"/>
      <c r="D804" s="244"/>
    </row>
    <row r="805" spans="2:4" s="109" customFormat="1" ht="14.25">
      <c r="B805" s="289"/>
      <c r="D805" s="244"/>
    </row>
    <row r="806" spans="2:4" s="109" customFormat="1" ht="14.25">
      <c r="B806" s="289"/>
      <c r="D806" s="244"/>
    </row>
    <row r="807" spans="2:4" s="109" customFormat="1" ht="14.25">
      <c r="B807" s="289"/>
      <c r="D807" s="244"/>
    </row>
    <row r="808" spans="2:4" s="109" customFormat="1" ht="14.25">
      <c r="B808" s="289"/>
      <c r="D808" s="244"/>
    </row>
    <row r="809" spans="2:4" s="109" customFormat="1" ht="14.25">
      <c r="B809" s="289"/>
      <c r="D809" s="244"/>
    </row>
    <row r="810" spans="2:4" s="109" customFormat="1" ht="14.25">
      <c r="B810" s="289"/>
      <c r="D810" s="244"/>
    </row>
    <row r="811" spans="2:4" s="109" customFormat="1" ht="14.25">
      <c r="B811" s="289"/>
      <c r="D811" s="244"/>
    </row>
    <row r="812" spans="2:4" s="109" customFormat="1" ht="14.25">
      <c r="B812" s="289"/>
      <c r="D812" s="244"/>
    </row>
    <row r="813" spans="2:4" s="109" customFormat="1" ht="14.25">
      <c r="B813" s="289"/>
      <c r="D813" s="244"/>
    </row>
    <row r="814" spans="2:4" s="109" customFormat="1" ht="14.25">
      <c r="B814" s="289"/>
      <c r="D814" s="244"/>
    </row>
    <row r="815" spans="2:4" s="109" customFormat="1" ht="14.25">
      <c r="B815" s="289"/>
      <c r="D815" s="244"/>
    </row>
    <row r="816" spans="2:4" s="109" customFormat="1" ht="14.25">
      <c r="B816" s="289"/>
      <c r="D816" s="244"/>
    </row>
    <row r="817" spans="2:4" s="109" customFormat="1" ht="14.25">
      <c r="B817" s="289"/>
      <c r="D817" s="244"/>
    </row>
    <row r="818" spans="2:4" s="109" customFormat="1" ht="14.25">
      <c r="B818" s="289"/>
      <c r="D818" s="244"/>
    </row>
    <row r="819" spans="2:4" s="109" customFormat="1" ht="14.25">
      <c r="B819" s="289"/>
      <c r="D819" s="244"/>
    </row>
    <row r="820" spans="2:4" s="109" customFormat="1" ht="14.25">
      <c r="B820" s="289"/>
      <c r="D820" s="244"/>
    </row>
    <row r="821" spans="2:4" s="109" customFormat="1" ht="14.25">
      <c r="B821" s="289"/>
      <c r="D821" s="244"/>
    </row>
    <row r="822" spans="2:4" s="109" customFormat="1" ht="14.25">
      <c r="B822" s="289"/>
      <c r="D822" s="244"/>
    </row>
    <row r="823" spans="2:4" s="109" customFormat="1" ht="14.25">
      <c r="B823" s="289"/>
      <c r="D823" s="244"/>
    </row>
    <row r="824" spans="2:4" s="109" customFormat="1" ht="14.25">
      <c r="B824" s="289"/>
      <c r="D824" s="244"/>
    </row>
    <row r="825" spans="2:4" s="109" customFormat="1" ht="14.25">
      <c r="B825" s="289"/>
      <c r="D825" s="244"/>
    </row>
    <row r="826" spans="2:4" s="109" customFormat="1" ht="14.25">
      <c r="B826" s="289"/>
      <c r="D826" s="244"/>
    </row>
    <row r="827" spans="2:4" s="109" customFormat="1" ht="14.25">
      <c r="B827" s="289"/>
      <c r="D827" s="244"/>
    </row>
    <row r="828" spans="2:4" s="109" customFormat="1" ht="14.25">
      <c r="B828" s="289"/>
      <c r="D828" s="244"/>
    </row>
    <row r="829" spans="2:4" s="109" customFormat="1" ht="14.25">
      <c r="B829" s="289"/>
      <c r="D829" s="244"/>
    </row>
    <row r="830" spans="2:4" s="109" customFormat="1" ht="14.25">
      <c r="B830" s="289"/>
      <c r="D830" s="244"/>
    </row>
    <row r="831" spans="2:4" s="109" customFormat="1" ht="14.25">
      <c r="B831" s="289"/>
      <c r="D831" s="244"/>
    </row>
    <row r="832" spans="2:4" s="109" customFormat="1" ht="14.25">
      <c r="B832" s="289"/>
      <c r="D832" s="244"/>
    </row>
    <row r="833" spans="2:4" s="109" customFormat="1" ht="14.25">
      <c r="B833" s="289"/>
      <c r="D833" s="244"/>
    </row>
    <row r="834" spans="2:4" s="109" customFormat="1" ht="14.25">
      <c r="B834" s="289"/>
      <c r="D834" s="244"/>
    </row>
    <row r="835" spans="2:4" s="109" customFormat="1" ht="14.25">
      <c r="B835" s="289"/>
      <c r="D835" s="244"/>
    </row>
    <row r="836" spans="2:4" s="109" customFormat="1" ht="14.25">
      <c r="B836" s="289"/>
      <c r="D836" s="244"/>
    </row>
    <row r="837" spans="2:4" s="109" customFormat="1" ht="14.25">
      <c r="B837" s="289"/>
      <c r="D837" s="244"/>
    </row>
    <row r="838" spans="2:4" s="109" customFormat="1" ht="14.25">
      <c r="B838" s="289"/>
      <c r="D838" s="244"/>
    </row>
    <row r="839" spans="2:4" s="109" customFormat="1" ht="14.25">
      <c r="B839" s="289"/>
      <c r="D839" s="244"/>
    </row>
    <row r="840" spans="2:4" s="109" customFormat="1" ht="14.25">
      <c r="B840" s="289"/>
      <c r="D840" s="244"/>
    </row>
    <row r="841" spans="2:4" s="109" customFormat="1" ht="14.25">
      <c r="B841" s="289"/>
      <c r="D841" s="244"/>
    </row>
    <row r="842" spans="2:4" s="109" customFormat="1" ht="14.25">
      <c r="B842" s="289"/>
      <c r="D842" s="244"/>
    </row>
    <row r="843" spans="2:4" s="109" customFormat="1" ht="14.25">
      <c r="B843" s="289"/>
      <c r="D843" s="244"/>
    </row>
    <row r="844" spans="2:4" s="109" customFormat="1" ht="14.25">
      <c r="B844" s="289"/>
      <c r="D844" s="244"/>
    </row>
    <row r="845" spans="2:4" s="109" customFormat="1" ht="14.25">
      <c r="B845" s="289"/>
      <c r="D845" s="244"/>
    </row>
    <row r="846" spans="2:4" s="109" customFormat="1" ht="14.25">
      <c r="B846" s="289"/>
      <c r="D846" s="244"/>
    </row>
    <row r="847" spans="2:4" s="109" customFormat="1" ht="14.25">
      <c r="B847" s="289"/>
      <c r="D847" s="244"/>
    </row>
    <row r="848" spans="2:4" s="109" customFormat="1" ht="14.25">
      <c r="B848" s="289"/>
      <c r="D848" s="244"/>
    </row>
    <row r="849" spans="2:4" s="109" customFormat="1" ht="14.25">
      <c r="B849" s="289"/>
      <c r="D849" s="244"/>
    </row>
    <row r="850" spans="2:4" s="109" customFormat="1" ht="14.25">
      <c r="B850" s="289"/>
      <c r="D850" s="244"/>
    </row>
    <row r="851" spans="2:4" s="109" customFormat="1" ht="14.25">
      <c r="B851" s="289"/>
      <c r="D851" s="244"/>
    </row>
    <row r="852" spans="2:4" s="109" customFormat="1" ht="14.25">
      <c r="B852" s="289"/>
      <c r="D852" s="244"/>
    </row>
    <row r="853" spans="2:4" s="109" customFormat="1" ht="14.25">
      <c r="B853" s="289"/>
      <c r="D853" s="244"/>
    </row>
    <row r="854" spans="2:4" s="109" customFormat="1" ht="14.25">
      <c r="B854" s="289"/>
      <c r="D854" s="244"/>
    </row>
    <row r="855" spans="2:4" s="109" customFormat="1" ht="14.25">
      <c r="B855" s="289"/>
      <c r="D855" s="244"/>
    </row>
    <row r="856" spans="2:4" s="109" customFormat="1" ht="14.25">
      <c r="B856" s="289"/>
      <c r="D856" s="244"/>
    </row>
    <row r="857" spans="2:4" s="109" customFormat="1" ht="14.25">
      <c r="B857" s="289"/>
      <c r="D857" s="244"/>
    </row>
    <row r="858" spans="2:4" s="109" customFormat="1" ht="14.25">
      <c r="B858" s="289"/>
      <c r="D858" s="244"/>
    </row>
    <row r="859" spans="2:4" s="109" customFormat="1" ht="14.25">
      <c r="B859" s="289"/>
      <c r="D859" s="244"/>
    </row>
    <row r="860" spans="2:4" s="109" customFormat="1" ht="14.25">
      <c r="B860" s="289"/>
      <c r="D860" s="244"/>
    </row>
    <row r="861" spans="2:4" s="109" customFormat="1" ht="14.25">
      <c r="B861" s="289"/>
      <c r="D861" s="244"/>
    </row>
    <row r="862" spans="2:4" s="109" customFormat="1" ht="14.25">
      <c r="B862" s="289"/>
      <c r="D862" s="244"/>
    </row>
    <row r="863" spans="2:4" s="109" customFormat="1" ht="14.25">
      <c r="B863" s="289"/>
      <c r="D863" s="244"/>
    </row>
    <row r="864" spans="2:4" s="109" customFormat="1" ht="14.25">
      <c r="B864" s="289"/>
      <c r="D864" s="244"/>
    </row>
    <row r="865" spans="2:4" s="109" customFormat="1" ht="14.25">
      <c r="B865" s="289"/>
      <c r="D865" s="244"/>
    </row>
    <row r="866" spans="2:4" s="109" customFormat="1" ht="14.25">
      <c r="B866" s="289"/>
      <c r="D866" s="244"/>
    </row>
    <row r="867" spans="2:4" s="109" customFormat="1" ht="14.25">
      <c r="B867" s="289"/>
      <c r="D867" s="244"/>
    </row>
    <row r="868" spans="2:4" s="109" customFormat="1" ht="14.25">
      <c r="B868" s="289"/>
      <c r="D868" s="244"/>
    </row>
    <row r="869" spans="2:4" s="109" customFormat="1" ht="14.25">
      <c r="B869" s="289"/>
      <c r="D869" s="244"/>
    </row>
    <row r="870" spans="2:4" s="109" customFormat="1" ht="14.25">
      <c r="B870" s="289"/>
      <c r="D870" s="244"/>
    </row>
    <row r="871" spans="2:4" s="109" customFormat="1" ht="14.25">
      <c r="B871" s="289"/>
      <c r="D871" s="244"/>
    </row>
    <row r="872" spans="2:4" s="109" customFormat="1" ht="14.25">
      <c r="B872" s="289"/>
      <c r="D872" s="244"/>
    </row>
    <row r="873" spans="2:4" s="109" customFormat="1" ht="14.25">
      <c r="B873" s="289"/>
      <c r="D873" s="244"/>
    </row>
    <row r="874" spans="2:4" s="109" customFormat="1" ht="14.25">
      <c r="B874" s="289"/>
      <c r="D874" s="244"/>
    </row>
    <row r="875" spans="2:4" s="109" customFormat="1" ht="14.25">
      <c r="B875" s="289"/>
      <c r="D875" s="244"/>
    </row>
    <row r="876" spans="2:4" s="109" customFormat="1" ht="14.25">
      <c r="B876" s="289"/>
      <c r="D876" s="244"/>
    </row>
    <row r="877" spans="2:4" s="109" customFormat="1" ht="14.25">
      <c r="B877" s="289"/>
      <c r="D877" s="244"/>
    </row>
    <row r="878" spans="2:4" s="109" customFormat="1" ht="14.25">
      <c r="B878" s="289"/>
      <c r="D878" s="244"/>
    </row>
    <row r="879" spans="2:4" s="109" customFormat="1" ht="14.25">
      <c r="B879" s="289"/>
      <c r="D879" s="244"/>
    </row>
    <row r="880" spans="2:4" s="109" customFormat="1" ht="14.25">
      <c r="B880" s="289"/>
      <c r="D880" s="244"/>
    </row>
    <row r="881" spans="2:4" s="109" customFormat="1" ht="14.25">
      <c r="B881" s="289"/>
      <c r="D881" s="244"/>
    </row>
    <row r="882" spans="2:4" s="109" customFormat="1" ht="14.25">
      <c r="B882" s="289"/>
      <c r="D882" s="244"/>
    </row>
    <row r="883" spans="2:4" s="109" customFormat="1" ht="14.25">
      <c r="B883" s="289"/>
      <c r="D883" s="244"/>
    </row>
    <row r="884" spans="2:4" s="109" customFormat="1" ht="14.25">
      <c r="B884" s="289"/>
      <c r="D884" s="244"/>
    </row>
    <row r="885" spans="2:4" s="109" customFormat="1" ht="14.25">
      <c r="B885" s="289"/>
      <c r="D885" s="244"/>
    </row>
    <row r="886" spans="2:4" s="109" customFormat="1" ht="14.25">
      <c r="B886" s="289"/>
      <c r="D886" s="244"/>
    </row>
    <row r="887" spans="2:4" s="109" customFormat="1" ht="14.25">
      <c r="B887" s="289"/>
      <c r="D887" s="244"/>
    </row>
    <row r="888" spans="2:4" s="109" customFormat="1" ht="14.25">
      <c r="B888" s="289"/>
      <c r="D888" s="244"/>
    </row>
    <row r="889" spans="2:4" s="109" customFormat="1" ht="14.25">
      <c r="B889" s="289"/>
      <c r="D889" s="244"/>
    </row>
    <row r="890" spans="2:4" s="109" customFormat="1" ht="14.25">
      <c r="B890" s="289"/>
      <c r="D890" s="244"/>
    </row>
    <row r="891" spans="2:4" s="109" customFormat="1" ht="14.25">
      <c r="B891" s="289"/>
      <c r="D891" s="244"/>
    </row>
    <row r="892" spans="2:4" s="109" customFormat="1" ht="14.25">
      <c r="B892" s="289"/>
      <c r="D892" s="244"/>
    </row>
    <row r="893" spans="2:4" s="109" customFormat="1" ht="14.25">
      <c r="B893" s="289"/>
      <c r="D893" s="244"/>
    </row>
    <row r="894" spans="2:4" s="109" customFormat="1" ht="14.25">
      <c r="B894" s="289"/>
      <c r="D894" s="244"/>
    </row>
    <row r="895" spans="2:4" s="109" customFormat="1" ht="14.25">
      <c r="B895" s="289"/>
      <c r="D895" s="244"/>
    </row>
    <row r="896" spans="2:4" s="109" customFormat="1" ht="14.25">
      <c r="B896" s="289"/>
      <c r="D896" s="244"/>
    </row>
    <row r="897" spans="2:4" s="109" customFormat="1" ht="14.25">
      <c r="B897" s="289"/>
      <c r="D897" s="244"/>
    </row>
    <row r="898" spans="2:4" s="109" customFormat="1" ht="14.25">
      <c r="B898" s="289"/>
      <c r="D898" s="244"/>
    </row>
    <row r="899" spans="2:4" s="109" customFormat="1" ht="14.25">
      <c r="B899" s="289"/>
      <c r="D899" s="244"/>
    </row>
    <row r="900" spans="2:4" s="109" customFormat="1" ht="14.25">
      <c r="B900" s="289"/>
      <c r="D900" s="244"/>
    </row>
    <row r="901" spans="2:4" s="109" customFormat="1" ht="14.25">
      <c r="B901" s="289"/>
      <c r="D901" s="244"/>
    </row>
    <row r="902" spans="2:4" s="109" customFormat="1" ht="14.25">
      <c r="B902" s="289"/>
      <c r="D902" s="244"/>
    </row>
    <row r="903" spans="2:4" s="109" customFormat="1" ht="14.25">
      <c r="B903" s="289"/>
      <c r="D903" s="244"/>
    </row>
    <row r="904" spans="2:4" s="109" customFormat="1" ht="14.25">
      <c r="B904" s="289"/>
      <c r="D904" s="244"/>
    </row>
    <row r="905" spans="2:4" s="109" customFormat="1" ht="14.25">
      <c r="B905" s="289"/>
      <c r="D905" s="244"/>
    </row>
    <row r="906" spans="2:4" s="109" customFormat="1" ht="14.25">
      <c r="B906" s="289"/>
      <c r="D906" s="244"/>
    </row>
    <row r="907" spans="2:4" s="109" customFormat="1" ht="14.25">
      <c r="B907" s="289"/>
      <c r="D907" s="244"/>
    </row>
    <row r="908" spans="2:4" s="109" customFormat="1" ht="14.25">
      <c r="B908" s="289"/>
      <c r="D908" s="244"/>
    </row>
    <row r="909" spans="2:4" s="109" customFormat="1" ht="14.25">
      <c r="B909" s="289"/>
      <c r="D909" s="244"/>
    </row>
    <row r="910" spans="2:4" s="109" customFormat="1" ht="14.25">
      <c r="B910" s="289"/>
      <c r="D910" s="244"/>
    </row>
    <row r="911" spans="2:4" s="109" customFormat="1" ht="14.25">
      <c r="B911" s="289"/>
      <c r="D911" s="244"/>
    </row>
    <row r="912" spans="2:4" s="109" customFormat="1" ht="14.25">
      <c r="B912" s="289"/>
      <c r="D912" s="244"/>
    </row>
    <row r="913" spans="2:4" s="109" customFormat="1" ht="14.25">
      <c r="B913" s="289"/>
      <c r="D913" s="244"/>
    </row>
    <row r="914" spans="2:4" s="109" customFormat="1" ht="14.25">
      <c r="B914" s="289"/>
      <c r="D914" s="244"/>
    </row>
    <row r="915" spans="2:4" s="109" customFormat="1" ht="14.25">
      <c r="B915" s="289"/>
      <c r="D915" s="244"/>
    </row>
    <row r="916" spans="2:4" s="109" customFormat="1" ht="14.25">
      <c r="B916" s="289"/>
      <c r="D916" s="244"/>
    </row>
    <row r="917" spans="2:4" s="109" customFormat="1" ht="14.25">
      <c r="B917" s="289"/>
      <c r="D917" s="244"/>
    </row>
    <row r="918" spans="2:4" s="109" customFormat="1" ht="14.25">
      <c r="B918" s="289"/>
      <c r="D918" s="244"/>
    </row>
    <row r="919" spans="2:4" s="109" customFormat="1" ht="14.25">
      <c r="B919" s="289"/>
      <c r="D919" s="244"/>
    </row>
    <row r="920" spans="2:4" s="109" customFormat="1" ht="14.25">
      <c r="B920" s="289"/>
      <c r="D920" s="244"/>
    </row>
    <row r="921" spans="2:4" s="109" customFormat="1" ht="14.25">
      <c r="B921" s="289"/>
      <c r="D921" s="244"/>
    </row>
    <row r="922" spans="2:4" s="109" customFormat="1" ht="14.25">
      <c r="B922" s="289"/>
      <c r="D922" s="244"/>
    </row>
    <row r="923" spans="2:4" s="109" customFormat="1" ht="14.25">
      <c r="B923" s="289"/>
      <c r="D923" s="244"/>
    </row>
    <row r="924" spans="2:4" s="109" customFormat="1" ht="14.25">
      <c r="B924" s="289"/>
      <c r="D924" s="244"/>
    </row>
    <row r="925" spans="2:4" s="109" customFormat="1" ht="14.25">
      <c r="B925" s="289"/>
      <c r="D925" s="244"/>
    </row>
    <row r="926" spans="2:4" s="109" customFormat="1" ht="14.25">
      <c r="B926" s="289"/>
      <c r="D926" s="244"/>
    </row>
    <row r="927" spans="2:4" s="109" customFormat="1" ht="14.25">
      <c r="B927" s="289"/>
      <c r="D927" s="244"/>
    </row>
    <row r="928" spans="2:4" s="109" customFormat="1" ht="14.25">
      <c r="B928" s="289"/>
      <c r="D928" s="244"/>
    </row>
    <row r="929" spans="2:4" s="109" customFormat="1" ht="14.25">
      <c r="B929" s="289"/>
      <c r="D929" s="244"/>
    </row>
    <row r="930" spans="2:4" s="109" customFormat="1" ht="14.25">
      <c r="B930" s="289"/>
      <c r="D930" s="244"/>
    </row>
    <row r="931" spans="2:4" s="109" customFormat="1" ht="14.25">
      <c r="B931" s="289"/>
      <c r="D931" s="244"/>
    </row>
    <row r="932" spans="2:4" s="109" customFormat="1" ht="14.25">
      <c r="B932" s="289"/>
      <c r="D932" s="244"/>
    </row>
    <row r="933" spans="2:4" s="109" customFormat="1" ht="14.25">
      <c r="B933" s="289"/>
      <c r="D933" s="244"/>
    </row>
    <row r="934" spans="2:4" s="109" customFormat="1" ht="14.25">
      <c r="B934" s="289"/>
      <c r="D934" s="244"/>
    </row>
    <row r="935" spans="2:4" s="109" customFormat="1" ht="14.25">
      <c r="B935" s="289"/>
      <c r="D935" s="244"/>
    </row>
    <row r="936" spans="2:4" s="109" customFormat="1" ht="14.25">
      <c r="B936" s="289"/>
      <c r="D936" s="244"/>
    </row>
    <row r="937" spans="2:4" s="109" customFormat="1" ht="14.25">
      <c r="B937" s="289"/>
      <c r="D937" s="244"/>
    </row>
    <row r="938" spans="2:4" s="109" customFormat="1" ht="14.25">
      <c r="B938" s="289"/>
      <c r="D938" s="244"/>
    </row>
    <row r="939" spans="2:4" s="109" customFormat="1" ht="14.25">
      <c r="B939" s="289"/>
      <c r="D939" s="244"/>
    </row>
    <row r="940" spans="2:4" s="109" customFormat="1" ht="14.25">
      <c r="B940" s="289"/>
      <c r="D940" s="244"/>
    </row>
    <row r="941" spans="2:4" s="109" customFormat="1" ht="14.25">
      <c r="B941" s="289"/>
      <c r="D941" s="244"/>
    </row>
    <row r="942" spans="2:4" s="109" customFormat="1" ht="14.25">
      <c r="B942" s="289"/>
      <c r="D942" s="244"/>
    </row>
    <row r="943" spans="2:4" s="109" customFormat="1" ht="14.25">
      <c r="B943" s="289"/>
      <c r="D943" s="244"/>
    </row>
    <row r="944" spans="2:4" s="109" customFormat="1" ht="14.25">
      <c r="B944" s="289"/>
      <c r="D944" s="244"/>
    </row>
    <row r="945" spans="2:4" s="109" customFormat="1" ht="14.25">
      <c r="B945" s="289"/>
      <c r="D945" s="244"/>
    </row>
    <row r="946" spans="2:4" s="109" customFormat="1" ht="14.25">
      <c r="B946" s="289"/>
      <c r="D946" s="244"/>
    </row>
    <row r="947" spans="2:4" s="109" customFormat="1" ht="14.25">
      <c r="B947" s="289"/>
      <c r="D947" s="244"/>
    </row>
    <row r="948" spans="2:4" s="109" customFormat="1" ht="14.25">
      <c r="B948" s="289"/>
      <c r="D948" s="244"/>
    </row>
    <row r="949" spans="2:4" s="109" customFormat="1" ht="14.25">
      <c r="B949" s="289"/>
      <c r="D949" s="244"/>
    </row>
    <row r="950" spans="2:4" s="109" customFormat="1" ht="14.25">
      <c r="B950" s="289"/>
      <c r="D950" s="244"/>
    </row>
    <row r="951" spans="2:4" s="109" customFormat="1" ht="14.25">
      <c r="B951" s="289"/>
      <c r="D951" s="244"/>
    </row>
    <row r="952" spans="2:4" s="109" customFormat="1" ht="14.25">
      <c r="B952" s="289"/>
      <c r="D952" s="244"/>
    </row>
    <row r="953" spans="2:4" s="109" customFormat="1" ht="14.25">
      <c r="B953" s="289"/>
      <c r="D953" s="244"/>
    </row>
    <row r="954" spans="2:4" s="109" customFormat="1" ht="14.25">
      <c r="B954" s="289"/>
      <c r="D954" s="244"/>
    </row>
    <row r="955" spans="2:4" s="109" customFormat="1" ht="14.25">
      <c r="B955" s="289"/>
      <c r="D955" s="244"/>
    </row>
    <row r="956" spans="2:4" s="109" customFormat="1" ht="14.25">
      <c r="B956" s="289"/>
      <c r="D956" s="244"/>
    </row>
    <row r="957" spans="2:4" s="109" customFormat="1" ht="14.25">
      <c r="B957" s="289"/>
      <c r="D957" s="244"/>
    </row>
    <row r="958" spans="2:4" s="109" customFormat="1" ht="14.25">
      <c r="B958" s="289"/>
      <c r="D958" s="244"/>
    </row>
    <row r="959" spans="2:4" s="109" customFormat="1" ht="14.25">
      <c r="B959" s="289"/>
      <c r="D959" s="244"/>
    </row>
    <row r="960" spans="2:4" s="109" customFormat="1" ht="14.25">
      <c r="B960" s="289"/>
      <c r="D960" s="244"/>
    </row>
    <row r="961" spans="2:4" s="109" customFormat="1" ht="14.25">
      <c r="B961" s="289"/>
      <c r="D961" s="244"/>
    </row>
    <row r="962" spans="2:4" s="109" customFormat="1" ht="14.25">
      <c r="B962" s="289"/>
      <c r="D962" s="244"/>
    </row>
    <row r="963" spans="2:4" s="109" customFormat="1" ht="14.25">
      <c r="B963" s="289"/>
      <c r="D963" s="244"/>
    </row>
    <row r="964" spans="2:4" s="109" customFormat="1" ht="14.25">
      <c r="B964" s="289"/>
      <c r="D964" s="244"/>
    </row>
    <row r="965" spans="2:4" s="109" customFormat="1" ht="14.25">
      <c r="B965" s="289"/>
      <c r="D965" s="244"/>
    </row>
    <row r="966" spans="2:4" s="109" customFormat="1" ht="14.25">
      <c r="B966" s="289"/>
      <c r="D966" s="244"/>
    </row>
    <row r="967" spans="2:4" s="109" customFormat="1" ht="14.25">
      <c r="B967" s="289"/>
      <c r="D967" s="244"/>
    </row>
    <row r="968" spans="2:4" s="109" customFormat="1" ht="14.25">
      <c r="B968" s="289"/>
      <c r="D968" s="244"/>
    </row>
    <row r="969" spans="2:4" s="109" customFormat="1" ht="14.25">
      <c r="B969" s="289"/>
      <c r="D969" s="244"/>
    </row>
    <row r="970" spans="2:4" s="109" customFormat="1" ht="14.25">
      <c r="B970" s="289"/>
      <c r="D970" s="244"/>
    </row>
    <row r="971" spans="2:4" s="109" customFormat="1" ht="14.25">
      <c r="B971" s="289"/>
      <c r="D971" s="244"/>
    </row>
    <row r="972" spans="2:4" s="109" customFormat="1" ht="14.25">
      <c r="B972" s="289"/>
      <c r="D972" s="244"/>
    </row>
    <row r="973" spans="2:4" s="109" customFormat="1" ht="14.25">
      <c r="B973" s="289"/>
      <c r="D973" s="244"/>
    </row>
    <row r="974" spans="2:4" s="109" customFormat="1" ht="14.25">
      <c r="B974" s="289"/>
      <c r="D974" s="244"/>
    </row>
    <row r="975" spans="2:4" s="109" customFormat="1" ht="14.25">
      <c r="B975" s="289"/>
      <c r="D975" s="244"/>
    </row>
    <row r="976" spans="2:4" s="109" customFormat="1" ht="14.25">
      <c r="B976" s="289"/>
      <c r="D976" s="244"/>
    </row>
    <row r="977" spans="2:4" s="109" customFormat="1" ht="14.25">
      <c r="B977" s="289"/>
      <c r="D977" s="244"/>
    </row>
    <row r="978" spans="2:4" s="109" customFormat="1" ht="14.25">
      <c r="B978" s="289"/>
      <c r="D978" s="244"/>
    </row>
    <row r="979" spans="2:4" s="109" customFormat="1" ht="14.25">
      <c r="B979" s="289"/>
      <c r="D979" s="244"/>
    </row>
    <row r="980" spans="2:4" s="109" customFormat="1" ht="14.25">
      <c r="B980" s="289"/>
      <c r="D980" s="244"/>
    </row>
    <row r="981" spans="2:4" s="109" customFormat="1" ht="14.25">
      <c r="B981" s="289"/>
      <c r="D981" s="244"/>
    </row>
    <row r="982" spans="2:4" s="109" customFormat="1" ht="14.25">
      <c r="B982" s="289"/>
      <c r="D982" s="244"/>
    </row>
    <row r="983" spans="2:4" s="109" customFormat="1" ht="14.25">
      <c r="B983" s="289"/>
      <c r="D983" s="244"/>
    </row>
    <row r="984" spans="2:4" s="109" customFormat="1" ht="14.25">
      <c r="B984" s="289"/>
      <c r="D984" s="244"/>
    </row>
    <row r="985" spans="2:4" s="109" customFormat="1" ht="14.25">
      <c r="B985" s="289"/>
      <c r="D985" s="244"/>
    </row>
    <row r="986" spans="2:4" s="109" customFormat="1" ht="14.25">
      <c r="B986" s="289"/>
      <c r="D986" s="244"/>
    </row>
    <row r="987" spans="2:4" s="109" customFormat="1" ht="14.25">
      <c r="B987" s="289"/>
      <c r="D987" s="244"/>
    </row>
    <row r="988" spans="2:4" s="109" customFormat="1" ht="14.25">
      <c r="B988" s="289"/>
      <c r="D988" s="244"/>
    </row>
    <row r="989" spans="2:4" s="109" customFormat="1" ht="14.25">
      <c r="B989" s="289"/>
      <c r="D989" s="244"/>
    </row>
    <row r="990" spans="2:4" s="109" customFormat="1" ht="14.25">
      <c r="B990" s="289"/>
      <c r="D990" s="244"/>
    </row>
    <row r="991" spans="2:4" s="109" customFormat="1" ht="14.25">
      <c r="B991" s="289"/>
      <c r="D991" s="244"/>
    </row>
    <row r="992" spans="2:4" s="109" customFormat="1" ht="14.25">
      <c r="B992" s="289"/>
      <c r="D992" s="244"/>
    </row>
    <row r="993" spans="2:4" s="109" customFormat="1" ht="14.25">
      <c r="B993" s="289"/>
      <c r="D993" s="244"/>
    </row>
    <row r="994" spans="2:4" s="109" customFormat="1" ht="14.25">
      <c r="B994" s="289"/>
      <c r="D994" s="244"/>
    </row>
    <row r="995" spans="2:4" s="109" customFormat="1" ht="14.25">
      <c r="B995" s="289"/>
      <c r="D995" s="244"/>
    </row>
    <row r="996" spans="2:4" s="109" customFormat="1" ht="14.25">
      <c r="B996" s="289"/>
      <c r="D996" s="244"/>
    </row>
    <row r="997" spans="2:4" s="109" customFormat="1" ht="14.25">
      <c r="B997" s="289"/>
      <c r="D997" s="244"/>
    </row>
    <row r="998" spans="2:4" s="109" customFormat="1" ht="14.25">
      <c r="B998" s="289"/>
      <c r="D998" s="244"/>
    </row>
    <row r="999" spans="2:4" s="109" customFormat="1" ht="14.25">
      <c r="B999" s="289"/>
      <c r="D999" s="244"/>
    </row>
    <row r="1000" spans="2:4" s="109" customFormat="1" ht="14.25">
      <c r="B1000" s="289"/>
      <c r="D1000" s="244"/>
    </row>
    <row r="1001" spans="2:4" s="109" customFormat="1" ht="14.25">
      <c r="B1001" s="289"/>
      <c r="D1001" s="244"/>
    </row>
    <row r="1002" spans="2:4" s="109" customFormat="1" ht="14.25">
      <c r="B1002" s="289"/>
      <c r="D1002" s="244"/>
    </row>
    <row r="1003" spans="2:4" s="109" customFormat="1" ht="14.25">
      <c r="B1003" s="289"/>
      <c r="D1003" s="244"/>
    </row>
    <row r="1004" spans="2:4" s="109" customFormat="1" ht="14.25">
      <c r="B1004" s="289"/>
      <c r="D1004" s="244"/>
    </row>
    <row r="1005" spans="2:4" s="109" customFormat="1" ht="14.25">
      <c r="B1005" s="289"/>
      <c r="D1005" s="244"/>
    </row>
  </sheetData>
  <sheetProtection/>
  <protectedRanges>
    <protectedRange sqref="D30:D35" name="区域2"/>
    <protectedRange sqref="B9:B11 D11" name="区域1_1"/>
    <protectedRange sqref="D23:D25" name="区域2_2"/>
    <protectedRange sqref="C37" name="区域3"/>
    <protectedRange sqref="D31:D36" name="区域2_1"/>
    <protectedRange sqref="B31:B37" name="区域1"/>
    <protectedRange sqref="B10:B12 D12" name="区域1_1_1"/>
    <protectedRange sqref="D13:D15" name="区域2_1_1"/>
    <protectedRange sqref="D24:D26" name="区域2_2_1"/>
  </protectedRanges>
  <mergeCells count="2">
    <mergeCell ref="A1:D1"/>
    <mergeCell ref="E2:F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7"/>
  </sheetPr>
  <dimension ref="A1:D27"/>
  <sheetViews>
    <sheetView zoomScaleSheetLayoutView="100" workbookViewId="0" topLeftCell="A6">
      <selection activeCell="C27" sqref="C27"/>
    </sheetView>
  </sheetViews>
  <sheetFormatPr defaultColWidth="9.00390625" defaultRowHeight="14.25"/>
  <cols>
    <col min="1" max="1" width="3.75390625" style="203" customWidth="1"/>
    <col min="2" max="2" width="44.125" style="203" customWidth="1"/>
    <col min="3" max="3" width="10.00390625" style="203" customWidth="1"/>
    <col min="4" max="4" width="17.625" style="273" customWidth="1"/>
    <col min="5" max="5" width="9.00390625" style="203" customWidth="1"/>
    <col min="6" max="6" width="12.625" style="203" bestFit="1" customWidth="1"/>
    <col min="7" max="16384" width="9.00390625" style="203" customWidth="1"/>
  </cols>
  <sheetData>
    <row r="1" spans="1:4" s="272" customFormat="1" ht="22.5">
      <c r="A1" s="248" t="s">
        <v>1198</v>
      </c>
      <c r="B1" s="248"/>
      <c r="C1" s="248"/>
      <c r="D1" s="274"/>
    </row>
    <row r="2" spans="1:4" s="203" customFormat="1" ht="16.5" customHeight="1">
      <c r="A2" s="250"/>
      <c r="B2" s="250"/>
      <c r="C2" s="250"/>
      <c r="D2" s="275"/>
    </row>
    <row r="3" s="203" customFormat="1" ht="16.5" customHeight="1">
      <c r="D3" s="276" t="s">
        <v>1</v>
      </c>
    </row>
    <row r="4" spans="1:4" s="203" customFormat="1" ht="24.75" customHeight="1">
      <c r="A4" s="253" t="s">
        <v>1199</v>
      </c>
      <c r="B4" s="441" t="s">
        <v>19</v>
      </c>
      <c r="C4" s="277" t="s">
        <v>1200</v>
      </c>
      <c r="D4" s="278"/>
    </row>
    <row r="5" spans="1:4" s="203" customFormat="1" ht="23.25" customHeight="1">
      <c r="A5" s="257"/>
      <c r="B5" s="258"/>
      <c r="C5" s="254" t="s">
        <v>20</v>
      </c>
      <c r="D5" s="442" t="s">
        <v>1201</v>
      </c>
    </row>
    <row r="6" spans="1:4" s="203" customFormat="1" ht="27" customHeight="1">
      <c r="A6" s="261"/>
      <c r="B6" s="262"/>
      <c r="C6" s="262"/>
      <c r="D6" s="280" t="s">
        <v>1202</v>
      </c>
    </row>
    <row r="7" spans="1:4" s="203" customFormat="1" ht="25.5" customHeight="1">
      <c r="A7" s="265">
        <v>1</v>
      </c>
      <c r="B7" s="266" t="s">
        <v>1203</v>
      </c>
      <c r="C7" s="281">
        <f>SUM(C8:C27)</f>
        <v>2688</v>
      </c>
      <c r="D7" s="268">
        <v>0.18</v>
      </c>
    </row>
    <row r="8" spans="1:4" s="203" customFormat="1" ht="25.5" customHeight="1">
      <c r="A8" s="265">
        <v>2</v>
      </c>
      <c r="B8" s="227" t="s">
        <v>1204</v>
      </c>
      <c r="C8" s="212"/>
      <c r="D8" s="282"/>
    </row>
    <row r="9" spans="1:4" s="203" customFormat="1" ht="25.5" customHeight="1">
      <c r="A9" s="265">
        <v>3</v>
      </c>
      <c r="B9" s="227" t="s">
        <v>1205</v>
      </c>
      <c r="C9" s="283"/>
      <c r="D9" s="282"/>
    </row>
    <row r="10" spans="1:4" s="203" customFormat="1" ht="25.5" customHeight="1">
      <c r="A10" s="265">
        <v>4</v>
      </c>
      <c r="B10" s="227" t="s">
        <v>1206</v>
      </c>
      <c r="C10" s="283"/>
      <c r="D10" s="282"/>
    </row>
    <row r="11" spans="1:4" s="203" customFormat="1" ht="25.5" customHeight="1">
      <c r="A11" s="265">
        <v>5</v>
      </c>
      <c r="B11" s="284" t="s">
        <v>1207</v>
      </c>
      <c r="C11" s="283"/>
      <c r="D11" s="282"/>
    </row>
    <row r="12" spans="1:4" s="203" customFormat="1" ht="25.5" customHeight="1">
      <c r="A12" s="265">
        <v>6</v>
      </c>
      <c r="B12" s="227" t="s">
        <v>1208</v>
      </c>
      <c r="C12" s="283"/>
      <c r="D12" s="282"/>
    </row>
    <row r="13" spans="1:4" s="203" customFormat="1" ht="25.5" customHeight="1">
      <c r="A13" s="265">
        <v>7</v>
      </c>
      <c r="B13" s="227" t="s">
        <v>1209</v>
      </c>
      <c r="C13" s="283"/>
      <c r="D13" s="282"/>
    </row>
    <row r="14" spans="1:4" s="203" customFormat="1" ht="25.5" customHeight="1">
      <c r="A14" s="265">
        <v>8</v>
      </c>
      <c r="B14" s="227" t="s">
        <v>1210</v>
      </c>
      <c r="C14" s="283"/>
      <c r="D14" s="282"/>
    </row>
    <row r="15" spans="1:4" s="203" customFormat="1" ht="25.5" customHeight="1">
      <c r="A15" s="265">
        <v>9</v>
      </c>
      <c r="B15" s="227" t="s">
        <v>1211</v>
      </c>
      <c r="C15" s="283"/>
      <c r="D15" s="282"/>
    </row>
    <row r="16" spans="1:4" s="203" customFormat="1" ht="25.5" customHeight="1">
      <c r="A16" s="265">
        <v>10</v>
      </c>
      <c r="B16" s="227" t="s">
        <v>1212</v>
      </c>
      <c r="C16" s="283"/>
      <c r="D16" s="282"/>
    </row>
    <row r="17" spans="1:4" s="203" customFormat="1" ht="25.5" customHeight="1">
      <c r="A17" s="265">
        <v>11</v>
      </c>
      <c r="B17" s="227" t="s">
        <v>1213</v>
      </c>
      <c r="C17" s="283"/>
      <c r="D17" s="282"/>
    </row>
    <row r="18" spans="1:4" s="203" customFormat="1" ht="25.5" customHeight="1">
      <c r="A18" s="265">
        <v>12</v>
      </c>
      <c r="B18" s="227" t="s">
        <v>1214</v>
      </c>
      <c r="C18" s="283"/>
      <c r="D18" s="282"/>
    </row>
    <row r="19" spans="1:4" s="203" customFormat="1" ht="25.5" customHeight="1">
      <c r="A19" s="265">
        <v>13</v>
      </c>
      <c r="B19" s="227" t="s">
        <v>1215</v>
      </c>
      <c r="C19" s="283"/>
      <c r="D19" s="282"/>
    </row>
    <row r="20" spans="1:4" s="203" customFormat="1" ht="25.5" customHeight="1">
      <c r="A20" s="265">
        <v>14</v>
      </c>
      <c r="B20" s="227" t="s">
        <v>1216</v>
      </c>
      <c r="C20" s="283"/>
      <c r="D20" s="282"/>
    </row>
    <row r="21" spans="1:4" s="203" customFormat="1" ht="25.5" customHeight="1">
      <c r="A21" s="265">
        <v>15</v>
      </c>
      <c r="B21" s="227" t="s">
        <v>1217</v>
      </c>
      <c r="C21" s="283"/>
      <c r="D21" s="282"/>
    </row>
    <row r="22" spans="1:4" s="203" customFormat="1" ht="25.5" customHeight="1">
      <c r="A22" s="265">
        <v>16</v>
      </c>
      <c r="B22" s="227" t="s">
        <v>1218</v>
      </c>
      <c r="C22" s="283"/>
      <c r="D22" s="282"/>
    </row>
    <row r="23" spans="1:4" s="203" customFormat="1" ht="25.5" customHeight="1">
      <c r="A23" s="265">
        <v>17</v>
      </c>
      <c r="B23" s="227" t="s">
        <v>1219</v>
      </c>
      <c r="C23" s="283"/>
      <c r="D23" s="282"/>
    </row>
    <row r="24" spans="1:4" s="203" customFormat="1" ht="25.5" customHeight="1">
      <c r="A24" s="265">
        <v>18</v>
      </c>
      <c r="B24" s="227" t="s">
        <v>1220</v>
      </c>
      <c r="C24" s="283"/>
      <c r="D24" s="282"/>
    </row>
    <row r="25" spans="1:4" s="203" customFormat="1" ht="25.5" customHeight="1">
      <c r="A25" s="265">
        <v>19</v>
      </c>
      <c r="B25" s="269" t="s">
        <v>1221</v>
      </c>
      <c r="C25" s="229">
        <v>1895</v>
      </c>
      <c r="D25" s="285">
        <v>0.16</v>
      </c>
    </row>
    <row r="26" spans="1:4" s="203" customFormat="1" ht="25.5" customHeight="1">
      <c r="A26" s="265">
        <v>20</v>
      </c>
      <c r="B26" s="269" t="s">
        <v>1222</v>
      </c>
      <c r="C26" s="229">
        <v>3</v>
      </c>
      <c r="D26" s="285">
        <v>0</v>
      </c>
    </row>
    <row r="27" spans="1:4" s="203" customFormat="1" ht="25.5" customHeight="1">
      <c r="A27" s="265">
        <v>21</v>
      </c>
      <c r="B27" s="269" t="s">
        <v>1223</v>
      </c>
      <c r="C27" s="229">
        <v>790</v>
      </c>
      <c r="D27" s="285">
        <v>1</v>
      </c>
    </row>
  </sheetData>
  <sheetProtection/>
  <mergeCells count="5">
    <mergeCell ref="A1:D1"/>
    <mergeCell ref="C4:D4"/>
    <mergeCell ref="A4:A6"/>
    <mergeCell ref="B4:B6"/>
    <mergeCell ref="C5:C6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7"/>
  </sheetPr>
  <dimension ref="A1:D20"/>
  <sheetViews>
    <sheetView zoomScaleSheetLayoutView="100" workbookViewId="0" topLeftCell="A1">
      <selection activeCell="C16" sqref="C16"/>
    </sheetView>
  </sheetViews>
  <sheetFormatPr defaultColWidth="9.00390625" defaultRowHeight="14.25"/>
  <cols>
    <col min="1" max="1" width="3.75390625" style="246" customWidth="1"/>
    <col min="2" max="2" width="63.25390625" style="246" customWidth="1"/>
    <col min="3" max="3" width="11.00390625" style="247" customWidth="1"/>
    <col min="4" max="4" width="15.125" style="247" customWidth="1"/>
    <col min="5" max="16384" width="9.00390625" style="246" customWidth="1"/>
  </cols>
  <sheetData>
    <row r="1" spans="1:4" s="245" customFormat="1" ht="22.5">
      <c r="A1" s="248" t="s">
        <v>1224</v>
      </c>
      <c r="B1" s="248"/>
      <c r="C1" s="249"/>
      <c r="D1" s="249"/>
    </row>
    <row r="2" spans="1:4" s="246" customFormat="1" ht="16.5" customHeight="1">
      <c r="A2" s="250"/>
      <c r="B2" s="250"/>
      <c r="C2" s="251"/>
      <c r="D2" s="251"/>
    </row>
    <row r="3" spans="3:4" s="246" customFormat="1" ht="16.5" customHeight="1">
      <c r="C3" s="247"/>
      <c r="D3" s="252" t="s">
        <v>1</v>
      </c>
    </row>
    <row r="4" spans="1:4" s="246" customFormat="1" ht="24.75" customHeight="1">
      <c r="A4" s="253" t="s">
        <v>1199</v>
      </c>
      <c r="B4" s="441" t="s">
        <v>19</v>
      </c>
      <c r="C4" s="255" t="s">
        <v>1225</v>
      </c>
      <c r="D4" s="256"/>
    </row>
    <row r="5" spans="1:4" s="246" customFormat="1" ht="23.25" customHeight="1">
      <c r="A5" s="257"/>
      <c r="B5" s="258"/>
      <c r="C5" s="259" t="s">
        <v>20</v>
      </c>
      <c r="D5" s="443" t="s">
        <v>1226</v>
      </c>
    </row>
    <row r="6" spans="1:4" s="246" customFormat="1" ht="27" customHeight="1">
      <c r="A6" s="261"/>
      <c r="B6" s="262"/>
      <c r="C6" s="263"/>
      <c r="D6" s="264" t="s">
        <v>1202</v>
      </c>
    </row>
    <row r="7" spans="1:4" s="246" customFormat="1" ht="25.5" customHeight="1">
      <c r="A7" s="265">
        <v>1</v>
      </c>
      <c r="B7" s="444" t="s">
        <v>84</v>
      </c>
      <c r="C7" s="267">
        <f>SUM(C8:C17)</f>
        <v>2688</v>
      </c>
      <c r="D7" s="268">
        <f>(C7-'[1]8、政府性基金支出表'!$C$7)/'[1]8、政府性基金支出表'!$C$7</f>
        <v>0.17946467749012726</v>
      </c>
    </row>
    <row r="8" spans="1:4" s="223" customFormat="1" ht="25.5" customHeight="1">
      <c r="A8" s="265">
        <v>2</v>
      </c>
      <c r="B8" s="269" t="s">
        <v>1227</v>
      </c>
      <c r="C8" s="270">
        <v>3</v>
      </c>
      <c r="D8" s="268">
        <v>1</v>
      </c>
    </row>
    <row r="9" spans="1:4" s="223" customFormat="1" ht="25.5" customHeight="1">
      <c r="A9" s="265">
        <v>3</v>
      </c>
      <c r="B9" s="269" t="s">
        <v>1228</v>
      </c>
      <c r="C9" s="270">
        <v>1788</v>
      </c>
      <c r="D9" s="268">
        <f>(C9-'[1]8、政府性基金支出表'!$C$9)/'[1]8、政府性基金支出表'!$C$9</f>
        <v>0.3333333333333333</v>
      </c>
    </row>
    <row r="10" spans="1:4" s="223" customFormat="1" ht="25.5" customHeight="1">
      <c r="A10" s="265">
        <v>4</v>
      </c>
      <c r="B10" s="269" t="s">
        <v>1229</v>
      </c>
      <c r="C10" s="270">
        <v>0</v>
      </c>
      <c r="D10" s="268"/>
    </row>
    <row r="11" spans="1:4" s="223" customFormat="1" ht="25.5" customHeight="1">
      <c r="A11" s="265">
        <v>5</v>
      </c>
      <c r="B11" s="269" t="s">
        <v>1230</v>
      </c>
      <c r="C11" s="270">
        <v>0</v>
      </c>
      <c r="D11" s="268"/>
    </row>
    <row r="12" spans="1:4" s="223" customFormat="1" ht="25.5" customHeight="1">
      <c r="A12" s="265">
        <v>6</v>
      </c>
      <c r="B12" s="269" t="s">
        <v>1231</v>
      </c>
      <c r="C12" s="270">
        <v>68</v>
      </c>
      <c r="D12" s="268">
        <v>0</v>
      </c>
    </row>
    <row r="13" spans="1:4" s="223" customFormat="1" ht="25.5" customHeight="1">
      <c r="A13" s="265">
        <v>7</v>
      </c>
      <c r="B13" s="269" t="s">
        <v>1232</v>
      </c>
      <c r="C13" s="270">
        <v>0</v>
      </c>
      <c r="D13" s="268"/>
    </row>
    <row r="14" spans="1:4" s="223" customFormat="1" ht="25.5" customHeight="1">
      <c r="A14" s="265">
        <v>8</v>
      </c>
      <c r="B14" s="269" t="s">
        <v>1233</v>
      </c>
      <c r="C14" s="270">
        <v>0</v>
      </c>
      <c r="D14" s="268"/>
    </row>
    <row r="15" spans="1:4" s="223" customFormat="1" ht="25.5" customHeight="1">
      <c r="A15" s="265">
        <v>9</v>
      </c>
      <c r="B15" s="269" t="s">
        <v>1234</v>
      </c>
      <c r="C15" s="270">
        <v>39</v>
      </c>
      <c r="D15" s="268">
        <v>0</v>
      </c>
    </row>
    <row r="16" spans="1:4" s="223" customFormat="1" ht="25.5" customHeight="1">
      <c r="A16" s="265">
        <v>10</v>
      </c>
      <c r="B16" s="269" t="s">
        <v>1235</v>
      </c>
      <c r="C16" s="270">
        <v>790</v>
      </c>
      <c r="D16" s="268">
        <f>(C16-'[1]8、政府性基金支出表'!$C$16)/'[1]8、政府性基金支出表'!$C$16</f>
        <v>0.234375</v>
      </c>
    </row>
    <row r="17" spans="1:4" s="223" customFormat="1" ht="25.5" customHeight="1">
      <c r="A17" s="265">
        <v>11</v>
      </c>
      <c r="B17" s="269" t="s">
        <v>1236</v>
      </c>
      <c r="C17" s="270">
        <v>0</v>
      </c>
      <c r="D17" s="268"/>
    </row>
    <row r="18" spans="1:4" s="246" customFormat="1" ht="14.25">
      <c r="A18" s="271"/>
      <c r="C18" s="247"/>
      <c r="D18" s="247"/>
    </row>
    <row r="19" spans="3:4" s="246" customFormat="1" ht="14.25">
      <c r="C19" s="247"/>
      <c r="D19" s="247"/>
    </row>
    <row r="20" spans="3:4" s="246" customFormat="1" ht="14.25">
      <c r="C20" s="247"/>
      <c r="D20" s="247"/>
    </row>
  </sheetData>
  <sheetProtection/>
  <mergeCells count="5">
    <mergeCell ref="A1:D1"/>
    <mergeCell ref="C4:D4"/>
    <mergeCell ref="A4:A6"/>
    <mergeCell ref="B4:B6"/>
    <mergeCell ref="C5:C6"/>
  </mergeCells>
  <printOptions horizontalCentered="1"/>
  <pageMargins left="0.7513888888888889" right="0.7513888888888889" top="0.5902777777777778" bottom="0.39305555555555555" header="0.5118055555555555" footer="0.5118055555555555"/>
  <pageSetup horizontalDpi="600" verticalDpi="6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C000"/>
  </sheetPr>
  <dimension ref="A1:D1005"/>
  <sheetViews>
    <sheetView zoomScaleSheetLayoutView="100" workbookViewId="0" topLeftCell="A1">
      <selection activeCell="B9" sqref="B9"/>
    </sheetView>
  </sheetViews>
  <sheetFormatPr defaultColWidth="9.125" defaultRowHeight="14.25"/>
  <cols>
    <col min="1" max="1" width="58.00390625" style="233" customWidth="1"/>
    <col min="2" max="2" width="58.00390625" style="234" customWidth="1"/>
    <col min="3" max="247" width="9.125" style="233" customWidth="1"/>
  </cols>
  <sheetData>
    <row r="1" spans="1:2" s="232" customFormat="1" ht="49.5" customHeight="1">
      <c r="A1" s="235" t="s">
        <v>1237</v>
      </c>
      <c r="B1" s="235"/>
    </row>
    <row r="2" spans="1:4" s="135" customFormat="1" ht="22.5" customHeight="1">
      <c r="A2" s="236"/>
      <c r="B2" s="236" t="s">
        <v>1184</v>
      </c>
      <c r="C2" s="173"/>
      <c r="D2" s="173"/>
    </row>
    <row r="3" spans="1:2" s="107" customFormat="1" ht="32.25" customHeight="1">
      <c r="A3" s="237" t="s">
        <v>1185</v>
      </c>
      <c r="B3" s="237" t="s">
        <v>4</v>
      </c>
    </row>
    <row r="4" spans="1:2" s="109" customFormat="1" ht="32.25" customHeight="1">
      <c r="A4" s="238" t="s">
        <v>1187</v>
      </c>
      <c r="B4" s="239"/>
    </row>
    <row r="5" spans="1:4" s="109" customFormat="1" ht="32.25" customHeight="1">
      <c r="A5" s="240" t="s">
        <v>1189</v>
      </c>
      <c r="B5" s="241">
        <v>1898</v>
      </c>
      <c r="D5" s="242"/>
    </row>
    <row r="6" spans="1:4" s="109" customFormat="1" ht="32.25" customHeight="1">
      <c r="A6" s="238" t="s">
        <v>1191</v>
      </c>
      <c r="B6" s="239"/>
      <c r="D6" s="242"/>
    </row>
    <row r="7" spans="1:4" s="109" customFormat="1" ht="32.25" customHeight="1">
      <c r="A7" s="238" t="s">
        <v>1193</v>
      </c>
      <c r="B7" s="239"/>
      <c r="D7" s="242"/>
    </row>
    <row r="8" spans="1:2" s="109" customFormat="1" ht="32.25" customHeight="1">
      <c r="A8" s="238" t="s">
        <v>1195</v>
      </c>
      <c r="B8" s="239"/>
    </row>
    <row r="9" spans="1:2" s="109" customFormat="1" ht="32.25" customHeight="1">
      <c r="A9" s="238" t="s">
        <v>1197</v>
      </c>
      <c r="B9" s="241">
        <v>790</v>
      </c>
    </row>
    <row r="10" spans="1:2" s="109" customFormat="1" ht="32.25" customHeight="1">
      <c r="A10" s="238"/>
      <c r="B10" s="239"/>
    </row>
    <row r="11" spans="1:2" s="109" customFormat="1" ht="32.25" customHeight="1">
      <c r="A11" s="238"/>
      <c r="B11" s="239"/>
    </row>
    <row r="12" spans="1:2" s="107" customFormat="1" ht="32.25" customHeight="1">
      <c r="A12" s="237" t="s">
        <v>16</v>
      </c>
      <c r="B12" s="237">
        <f>SUM(B4:B11)</f>
        <v>2688</v>
      </c>
    </row>
    <row r="13" s="135" customFormat="1" ht="12.75">
      <c r="B13" s="243"/>
    </row>
    <row r="14" s="135" customFormat="1" ht="12.75">
      <c r="B14" s="243"/>
    </row>
    <row r="15" s="135" customFormat="1" ht="12.75">
      <c r="B15" s="243"/>
    </row>
    <row r="16" s="135" customFormat="1" ht="12.75">
      <c r="B16" s="243"/>
    </row>
    <row r="17" s="135" customFormat="1" ht="12.75">
      <c r="B17" s="243"/>
    </row>
    <row r="18" s="135" customFormat="1" ht="12.75">
      <c r="B18" s="243"/>
    </row>
    <row r="19" s="135" customFormat="1" ht="12.75">
      <c r="B19" s="243"/>
    </row>
    <row r="20" s="135" customFormat="1" ht="12.75">
      <c r="B20" s="243"/>
    </row>
    <row r="21" s="135" customFormat="1" ht="12.75">
      <c r="B21" s="243"/>
    </row>
    <row r="22" s="135" customFormat="1" ht="12.75">
      <c r="B22" s="243"/>
    </row>
    <row r="23" s="135" customFormat="1" ht="12.75">
      <c r="B23" s="243"/>
    </row>
    <row r="24" s="135" customFormat="1" ht="12.75">
      <c r="B24" s="243"/>
    </row>
    <row r="25" s="135" customFormat="1" ht="12.75">
      <c r="B25" s="243"/>
    </row>
    <row r="26" s="135" customFormat="1" ht="12.75">
      <c r="B26" s="243"/>
    </row>
    <row r="27" s="135" customFormat="1" ht="12.75">
      <c r="B27" s="243"/>
    </row>
    <row r="28" s="135" customFormat="1" ht="12.75">
      <c r="B28" s="243"/>
    </row>
    <row r="29" s="135" customFormat="1" ht="12.75">
      <c r="B29" s="243"/>
    </row>
    <row r="30" s="135" customFormat="1" ht="12.75">
      <c r="B30" s="243"/>
    </row>
    <row r="31" s="135" customFormat="1" ht="12.75">
      <c r="B31" s="243"/>
    </row>
    <row r="32" s="135" customFormat="1" ht="12.75">
      <c r="B32" s="243"/>
    </row>
    <row r="33" s="135" customFormat="1" ht="12.75">
      <c r="B33" s="243"/>
    </row>
    <row r="34" s="135" customFormat="1" ht="12.75">
      <c r="B34" s="243"/>
    </row>
    <row r="35" s="135" customFormat="1" ht="12.75">
      <c r="B35" s="243"/>
    </row>
    <row r="36" s="135" customFormat="1" ht="12.75">
      <c r="B36" s="243"/>
    </row>
    <row r="37" s="135" customFormat="1" ht="12.75">
      <c r="B37" s="243"/>
    </row>
    <row r="38" s="135" customFormat="1" ht="12.75">
      <c r="B38" s="243"/>
    </row>
    <row r="39" s="135" customFormat="1" ht="12.75">
      <c r="B39" s="243"/>
    </row>
    <row r="40" s="135" customFormat="1" ht="12.75">
      <c r="B40" s="243"/>
    </row>
    <row r="41" s="135" customFormat="1" ht="12.75">
      <c r="B41" s="243"/>
    </row>
    <row r="42" s="135" customFormat="1" ht="12.75">
      <c r="B42" s="243"/>
    </row>
    <row r="43" s="135" customFormat="1" ht="12.75">
      <c r="B43" s="243"/>
    </row>
    <row r="44" s="135" customFormat="1" ht="12.75">
      <c r="B44" s="243"/>
    </row>
    <row r="45" s="135" customFormat="1" ht="12.75">
      <c r="B45" s="243"/>
    </row>
    <row r="46" s="135" customFormat="1" ht="12.75">
      <c r="B46" s="243"/>
    </row>
    <row r="47" s="135" customFormat="1" ht="12.75">
      <c r="B47" s="243"/>
    </row>
    <row r="48" s="135" customFormat="1" ht="12.75">
      <c r="B48" s="243"/>
    </row>
    <row r="49" s="135" customFormat="1" ht="12.75">
      <c r="B49" s="243"/>
    </row>
    <row r="50" s="135" customFormat="1" ht="12.75">
      <c r="B50" s="243"/>
    </row>
    <row r="51" s="135" customFormat="1" ht="12.75">
      <c r="B51" s="243"/>
    </row>
    <row r="52" s="135" customFormat="1" ht="12.75">
      <c r="B52" s="243"/>
    </row>
    <row r="53" s="135" customFormat="1" ht="12.75">
      <c r="B53" s="243"/>
    </row>
    <row r="54" s="135" customFormat="1" ht="12.75">
      <c r="B54" s="243"/>
    </row>
    <row r="55" s="135" customFormat="1" ht="12.75">
      <c r="B55" s="243"/>
    </row>
    <row r="56" s="135" customFormat="1" ht="12.75">
      <c r="B56" s="243"/>
    </row>
    <row r="57" s="135" customFormat="1" ht="12.75">
      <c r="B57" s="243"/>
    </row>
    <row r="58" s="135" customFormat="1" ht="12.75">
      <c r="B58" s="243"/>
    </row>
    <row r="59" s="135" customFormat="1" ht="12.75">
      <c r="B59" s="243"/>
    </row>
    <row r="60" s="135" customFormat="1" ht="12.75">
      <c r="B60" s="243"/>
    </row>
    <row r="61" s="135" customFormat="1" ht="12.75">
      <c r="B61" s="243"/>
    </row>
    <row r="62" s="135" customFormat="1" ht="12.75">
      <c r="B62" s="243"/>
    </row>
    <row r="63" s="135" customFormat="1" ht="12.75">
      <c r="B63" s="243"/>
    </row>
    <row r="64" s="135" customFormat="1" ht="12.75">
      <c r="B64" s="243"/>
    </row>
    <row r="65" s="135" customFormat="1" ht="12.75">
      <c r="B65" s="243"/>
    </row>
    <row r="66" s="135" customFormat="1" ht="12.75">
      <c r="B66" s="243"/>
    </row>
    <row r="67" s="135" customFormat="1" ht="12.75">
      <c r="B67" s="243"/>
    </row>
    <row r="68" s="135" customFormat="1" ht="12.75">
      <c r="B68" s="243"/>
    </row>
    <row r="69" s="135" customFormat="1" ht="12.75">
      <c r="B69" s="243"/>
    </row>
    <row r="70" s="135" customFormat="1" ht="12.75">
      <c r="B70" s="243"/>
    </row>
    <row r="71" s="135" customFormat="1" ht="12.75">
      <c r="B71" s="243"/>
    </row>
    <row r="72" s="135" customFormat="1" ht="12.75">
      <c r="B72" s="243"/>
    </row>
    <row r="73" s="135" customFormat="1" ht="12.75">
      <c r="B73" s="243"/>
    </row>
    <row r="74" s="135" customFormat="1" ht="12.75">
      <c r="B74" s="243"/>
    </row>
    <row r="75" s="135" customFormat="1" ht="12.75">
      <c r="B75" s="243"/>
    </row>
    <row r="76" s="135" customFormat="1" ht="12.75">
      <c r="B76" s="243"/>
    </row>
    <row r="77" s="135" customFormat="1" ht="12.75">
      <c r="B77" s="243"/>
    </row>
    <row r="78" s="135" customFormat="1" ht="12.75">
      <c r="B78" s="243"/>
    </row>
    <row r="79" s="135" customFormat="1" ht="12.75">
      <c r="B79" s="243"/>
    </row>
    <row r="80" s="135" customFormat="1" ht="12.75">
      <c r="B80" s="243"/>
    </row>
    <row r="81" s="135" customFormat="1" ht="12.75">
      <c r="B81" s="243"/>
    </row>
    <row r="82" s="135" customFormat="1" ht="12.75">
      <c r="B82" s="243"/>
    </row>
    <row r="83" s="135" customFormat="1" ht="12.75">
      <c r="B83" s="243"/>
    </row>
    <row r="84" s="135" customFormat="1" ht="12.75">
      <c r="B84" s="243"/>
    </row>
    <row r="85" s="135" customFormat="1" ht="12.75">
      <c r="B85" s="243"/>
    </row>
    <row r="86" s="135" customFormat="1" ht="12.75">
      <c r="B86" s="243"/>
    </row>
    <row r="87" s="135" customFormat="1" ht="12.75">
      <c r="B87" s="243"/>
    </row>
    <row r="88" s="135" customFormat="1" ht="12.75">
      <c r="B88" s="243"/>
    </row>
    <row r="89" s="135" customFormat="1" ht="12.75">
      <c r="B89" s="243"/>
    </row>
    <row r="90" s="135" customFormat="1" ht="12.75">
      <c r="B90" s="243"/>
    </row>
    <row r="91" s="135" customFormat="1" ht="12.75">
      <c r="B91" s="243"/>
    </row>
    <row r="92" s="135" customFormat="1" ht="12.75">
      <c r="B92" s="243"/>
    </row>
    <row r="93" s="135" customFormat="1" ht="12.75">
      <c r="B93" s="243"/>
    </row>
    <row r="94" s="135" customFormat="1" ht="12.75">
      <c r="B94" s="243"/>
    </row>
    <row r="95" s="135" customFormat="1" ht="12.75">
      <c r="B95" s="243"/>
    </row>
    <row r="96" s="135" customFormat="1" ht="12.75">
      <c r="B96" s="243"/>
    </row>
    <row r="97" s="135" customFormat="1" ht="12.75">
      <c r="B97" s="243"/>
    </row>
    <row r="98" s="135" customFormat="1" ht="12.75">
      <c r="B98" s="243"/>
    </row>
    <row r="99" s="135" customFormat="1" ht="12.75">
      <c r="B99" s="243"/>
    </row>
    <row r="100" s="135" customFormat="1" ht="12.75">
      <c r="B100" s="243"/>
    </row>
    <row r="101" s="135" customFormat="1" ht="12.75">
      <c r="B101" s="243"/>
    </row>
    <row r="102" s="135" customFormat="1" ht="12.75">
      <c r="B102" s="243"/>
    </row>
    <row r="103" s="135" customFormat="1" ht="12.75">
      <c r="B103" s="243"/>
    </row>
    <row r="104" s="135" customFormat="1" ht="12.75">
      <c r="B104" s="243"/>
    </row>
    <row r="105" s="135" customFormat="1" ht="12.75">
      <c r="B105" s="243"/>
    </row>
    <row r="106" s="135" customFormat="1" ht="12.75">
      <c r="B106" s="243"/>
    </row>
    <row r="107" s="135" customFormat="1" ht="12.75">
      <c r="B107" s="243"/>
    </row>
    <row r="108" s="135" customFormat="1" ht="12.75">
      <c r="B108" s="243"/>
    </row>
    <row r="109" s="135" customFormat="1" ht="12.75">
      <c r="B109" s="243"/>
    </row>
    <row r="110" s="135" customFormat="1" ht="12.75">
      <c r="B110" s="243"/>
    </row>
    <row r="111" s="135" customFormat="1" ht="12.75">
      <c r="B111" s="243"/>
    </row>
    <row r="112" s="135" customFormat="1" ht="12.75">
      <c r="B112" s="243"/>
    </row>
    <row r="113" s="135" customFormat="1" ht="12.75">
      <c r="B113" s="243"/>
    </row>
    <row r="114" s="135" customFormat="1" ht="12.75">
      <c r="B114" s="243"/>
    </row>
    <row r="115" s="135" customFormat="1" ht="12.75">
      <c r="B115" s="243"/>
    </row>
    <row r="116" s="135" customFormat="1" ht="12.75">
      <c r="B116" s="243"/>
    </row>
    <row r="117" s="135" customFormat="1" ht="12.75">
      <c r="B117" s="243"/>
    </row>
    <row r="118" s="135" customFormat="1" ht="12.75">
      <c r="B118" s="243"/>
    </row>
    <row r="119" s="135" customFormat="1" ht="12.75">
      <c r="B119" s="243"/>
    </row>
    <row r="120" s="135" customFormat="1" ht="12.75">
      <c r="B120" s="243"/>
    </row>
    <row r="121" s="135" customFormat="1" ht="12.75">
      <c r="B121" s="243"/>
    </row>
    <row r="122" s="135" customFormat="1" ht="12.75">
      <c r="B122" s="243"/>
    </row>
    <row r="123" s="135" customFormat="1" ht="12.75">
      <c r="B123" s="243"/>
    </row>
    <row r="124" s="135" customFormat="1" ht="12.75">
      <c r="B124" s="243"/>
    </row>
    <row r="125" s="135" customFormat="1" ht="12.75">
      <c r="B125" s="243"/>
    </row>
    <row r="126" s="135" customFormat="1" ht="12.75">
      <c r="B126" s="243"/>
    </row>
    <row r="127" s="135" customFormat="1" ht="12.75">
      <c r="B127" s="243"/>
    </row>
    <row r="128" s="135" customFormat="1" ht="12.75">
      <c r="B128" s="243"/>
    </row>
    <row r="129" s="135" customFormat="1" ht="12.75">
      <c r="B129" s="243"/>
    </row>
    <row r="130" s="135" customFormat="1" ht="12.75">
      <c r="B130" s="243"/>
    </row>
    <row r="131" s="135" customFormat="1" ht="12.75">
      <c r="B131" s="243"/>
    </row>
    <row r="132" s="135" customFormat="1" ht="12.75">
      <c r="B132" s="243"/>
    </row>
    <row r="133" s="135" customFormat="1" ht="12.75">
      <c r="B133" s="243"/>
    </row>
    <row r="134" s="135" customFormat="1" ht="12.75">
      <c r="B134" s="243"/>
    </row>
    <row r="135" s="135" customFormat="1" ht="12.75">
      <c r="B135" s="243"/>
    </row>
    <row r="136" s="135" customFormat="1" ht="12.75">
      <c r="B136" s="243"/>
    </row>
    <row r="137" s="135" customFormat="1" ht="12.75">
      <c r="B137" s="243"/>
    </row>
    <row r="138" s="135" customFormat="1" ht="12.75">
      <c r="B138" s="243"/>
    </row>
    <row r="139" s="135" customFormat="1" ht="12.75">
      <c r="B139" s="243"/>
    </row>
    <row r="140" s="135" customFormat="1" ht="12.75">
      <c r="B140" s="243"/>
    </row>
    <row r="141" s="135" customFormat="1" ht="12.75">
      <c r="B141" s="243"/>
    </row>
    <row r="142" s="135" customFormat="1" ht="12.75">
      <c r="B142" s="243"/>
    </row>
    <row r="143" s="135" customFormat="1" ht="12.75">
      <c r="B143" s="243"/>
    </row>
    <row r="144" s="135" customFormat="1" ht="12.75">
      <c r="B144" s="243"/>
    </row>
    <row r="145" s="135" customFormat="1" ht="12.75">
      <c r="B145" s="243"/>
    </row>
    <row r="146" s="135" customFormat="1" ht="12.75">
      <c r="B146" s="243"/>
    </row>
    <row r="147" s="135" customFormat="1" ht="12.75">
      <c r="B147" s="243"/>
    </row>
    <row r="148" s="135" customFormat="1" ht="12.75">
      <c r="B148" s="243"/>
    </row>
    <row r="149" s="135" customFormat="1" ht="12.75">
      <c r="B149" s="243"/>
    </row>
    <row r="150" s="135" customFormat="1" ht="12.75">
      <c r="B150" s="243"/>
    </row>
    <row r="151" s="135" customFormat="1" ht="12.75">
      <c r="B151" s="243"/>
    </row>
    <row r="152" s="135" customFormat="1" ht="12.75">
      <c r="B152" s="243"/>
    </row>
    <row r="153" s="135" customFormat="1" ht="12.75">
      <c r="B153" s="243"/>
    </row>
    <row r="154" s="135" customFormat="1" ht="12.75">
      <c r="B154" s="243"/>
    </row>
    <row r="155" s="135" customFormat="1" ht="12.75">
      <c r="B155" s="243"/>
    </row>
    <row r="156" s="135" customFormat="1" ht="12.75">
      <c r="B156" s="243"/>
    </row>
    <row r="157" s="135" customFormat="1" ht="12.75">
      <c r="B157" s="243"/>
    </row>
    <row r="158" s="135" customFormat="1" ht="12.75">
      <c r="B158" s="243"/>
    </row>
    <row r="159" s="135" customFormat="1" ht="12.75">
      <c r="B159" s="243"/>
    </row>
    <row r="160" s="135" customFormat="1" ht="12.75">
      <c r="B160" s="243"/>
    </row>
    <row r="161" s="135" customFormat="1" ht="12.75">
      <c r="B161" s="243"/>
    </row>
    <row r="162" s="135" customFormat="1" ht="12.75">
      <c r="B162" s="243"/>
    </row>
    <row r="163" s="135" customFormat="1" ht="12.75">
      <c r="B163" s="243"/>
    </row>
    <row r="164" s="135" customFormat="1" ht="12.75">
      <c r="B164" s="243"/>
    </row>
    <row r="165" s="135" customFormat="1" ht="12.75">
      <c r="B165" s="243"/>
    </row>
    <row r="166" s="135" customFormat="1" ht="12.75">
      <c r="B166" s="243"/>
    </row>
    <row r="167" s="135" customFormat="1" ht="12.75">
      <c r="B167" s="243"/>
    </row>
    <row r="168" s="135" customFormat="1" ht="12.75">
      <c r="B168" s="243"/>
    </row>
    <row r="169" s="135" customFormat="1" ht="12.75">
      <c r="B169" s="243"/>
    </row>
    <row r="170" s="135" customFormat="1" ht="12.75">
      <c r="B170" s="243"/>
    </row>
    <row r="171" s="135" customFormat="1" ht="12.75">
      <c r="B171" s="243"/>
    </row>
    <row r="172" s="135" customFormat="1" ht="12.75">
      <c r="B172" s="243"/>
    </row>
    <row r="173" s="109" customFormat="1" ht="14.25">
      <c r="B173" s="244"/>
    </row>
    <row r="174" s="109" customFormat="1" ht="14.25">
      <c r="B174" s="244"/>
    </row>
    <row r="175" s="109" customFormat="1" ht="14.25">
      <c r="B175" s="244"/>
    </row>
    <row r="176" s="109" customFormat="1" ht="14.25">
      <c r="B176" s="244"/>
    </row>
    <row r="177" s="109" customFormat="1" ht="14.25">
      <c r="B177" s="244"/>
    </row>
    <row r="178" s="109" customFormat="1" ht="14.25">
      <c r="B178" s="244"/>
    </row>
    <row r="179" s="109" customFormat="1" ht="14.25">
      <c r="B179" s="244"/>
    </row>
    <row r="180" s="109" customFormat="1" ht="14.25">
      <c r="B180" s="244"/>
    </row>
    <row r="181" s="109" customFormat="1" ht="14.25">
      <c r="B181" s="244"/>
    </row>
    <row r="182" s="109" customFormat="1" ht="14.25">
      <c r="B182" s="244"/>
    </row>
    <row r="183" s="109" customFormat="1" ht="14.25">
      <c r="B183" s="244"/>
    </row>
    <row r="184" s="109" customFormat="1" ht="14.25">
      <c r="B184" s="244"/>
    </row>
    <row r="185" s="109" customFormat="1" ht="14.25">
      <c r="B185" s="244"/>
    </row>
    <row r="186" s="109" customFormat="1" ht="14.25">
      <c r="B186" s="244"/>
    </row>
    <row r="187" s="109" customFormat="1" ht="14.25">
      <c r="B187" s="244"/>
    </row>
    <row r="188" s="109" customFormat="1" ht="14.25">
      <c r="B188" s="244"/>
    </row>
    <row r="189" s="109" customFormat="1" ht="14.25">
      <c r="B189" s="244"/>
    </row>
    <row r="190" s="109" customFormat="1" ht="14.25">
      <c r="B190" s="244"/>
    </row>
    <row r="191" s="109" customFormat="1" ht="14.25">
      <c r="B191" s="244"/>
    </row>
    <row r="192" s="109" customFormat="1" ht="14.25">
      <c r="B192" s="244"/>
    </row>
    <row r="193" s="109" customFormat="1" ht="14.25">
      <c r="B193" s="244"/>
    </row>
    <row r="194" s="109" customFormat="1" ht="14.25">
      <c r="B194" s="244"/>
    </row>
    <row r="195" s="109" customFormat="1" ht="14.25">
      <c r="B195" s="244"/>
    </row>
    <row r="196" s="109" customFormat="1" ht="14.25">
      <c r="B196" s="244"/>
    </row>
    <row r="197" s="109" customFormat="1" ht="14.25">
      <c r="B197" s="244"/>
    </row>
    <row r="198" s="109" customFormat="1" ht="14.25">
      <c r="B198" s="244"/>
    </row>
    <row r="199" s="109" customFormat="1" ht="14.25">
      <c r="B199" s="244"/>
    </row>
    <row r="200" s="109" customFormat="1" ht="14.25">
      <c r="B200" s="244"/>
    </row>
    <row r="201" s="109" customFormat="1" ht="14.25">
      <c r="B201" s="244"/>
    </row>
    <row r="202" s="109" customFormat="1" ht="14.25">
      <c r="B202" s="244"/>
    </row>
    <row r="203" s="109" customFormat="1" ht="14.25">
      <c r="B203" s="244"/>
    </row>
    <row r="204" s="109" customFormat="1" ht="14.25">
      <c r="B204" s="244"/>
    </row>
    <row r="205" s="109" customFormat="1" ht="14.25">
      <c r="B205" s="244"/>
    </row>
    <row r="206" s="109" customFormat="1" ht="14.25">
      <c r="B206" s="244"/>
    </row>
    <row r="207" s="109" customFormat="1" ht="14.25">
      <c r="B207" s="244"/>
    </row>
    <row r="208" s="109" customFormat="1" ht="14.25">
      <c r="B208" s="244"/>
    </row>
    <row r="209" s="109" customFormat="1" ht="14.25">
      <c r="B209" s="244"/>
    </row>
    <row r="210" s="109" customFormat="1" ht="14.25">
      <c r="B210" s="244"/>
    </row>
    <row r="211" s="109" customFormat="1" ht="14.25">
      <c r="B211" s="244"/>
    </row>
    <row r="212" s="109" customFormat="1" ht="14.25">
      <c r="B212" s="244"/>
    </row>
    <row r="213" s="109" customFormat="1" ht="14.25">
      <c r="B213" s="244"/>
    </row>
    <row r="214" s="109" customFormat="1" ht="14.25">
      <c r="B214" s="244"/>
    </row>
    <row r="215" s="109" customFormat="1" ht="14.25">
      <c r="B215" s="244"/>
    </row>
    <row r="216" s="109" customFormat="1" ht="14.25">
      <c r="B216" s="244"/>
    </row>
    <row r="217" s="109" customFormat="1" ht="14.25">
      <c r="B217" s="244"/>
    </row>
    <row r="218" s="109" customFormat="1" ht="14.25">
      <c r="B218" s="244"/>
    </row>
    <row r="219" s="109" customFormat="1" ht="14.25">
      <c r="B219" s="244"/>
    </row>
    <row r="220" s="109" customFormat="1" ht="14.25">
      <c r="B220" s="244"/>
    </row>
    <row r="221" s="109" customFormat="1" ht="14.25">
      <c r="B221" s="244"/>
    </row>
    <row r="222" s="109" customFormat="1" ht="14.25">
      <c r="B222" s="244"/>
    </row>
    <row r="223" s="109" customFormat="1" ht="14.25">
      <c r="B223" s="244"/>
    </row>
    <row r="224" s="109" customFormat="1" ht="14.25">
      <c r="B224" s="244"/>
    </row>
    <row r="225" s="109" customFormat="1" ht="14.25">
      <c r="B225" s="244"/>
    </row>
    <row r="226" s="109" customFormat="1" ht="14.25">
      <c r="B226" s="244"/>
    </row>
    <row r="227" s="109" customFormat="1" ht="14.25">
      <c r="B227" s="244"/>
    </row>
    <row r="228" s="109" customFormat="1" ht="14.25">
      <c r="B228" s="244"/>
    </row>
    <row r="229" s="109" customFormat="1" ht="14.25">
      <c r="B229" s="244"/>
    </row>
    <row r="230" s="109" customFormat="1" ht="14.25">
      <c r="B230" s="244"/>
    </row>
    <row r="231" s="109" customFormat="1" ht="14.25">
      <c r="B231" s="244"/>
    </row>
    <row r="232" s="109" customFormat="1" ht="14.25">
      <c r="B232" s="244"/>
    </row>
    <row r="233" s="109" customFormat="1" ht="14.25">
      <c r="B233" s="244"/>
    </row>
    <row r="234" s="109" customFormat="1" ht="14.25">
      <c r="B234" s="244"/>
    </row>
    <row r="235" s="109" customFormat="1" ht="14.25">
      <c r="B235" s="244"/>
    </row>
    <row r="236" s="109" customFormat="1" ht="14.25">
      <c r="B236" s="244"/>
    </row>
    <row r="237" s="109" customFormat="1" ht="14.25">
      <c r="B237" s="244"/>
    </row>
    <row r="238" s="109" customFormat="1" ht="14.25">
      <c r="B238" s="244"/>
    </row>
    <row r="239" s="109" customFormat="1" ht="14.25">
      <c r="B239" s="244"/>
    </row>
    <row r="240" s="109" customFormat="1" ht="14.25">
      <c r="B240" s="244"/>
    </row>
    <row r="241" s="109" customFormat="1" ht="14.25">
      <c r="B241" s="244"/>
    </row>
    <row r="242" s="109" customFormat="1" ht="14.25">
      <c r="B242" s="244"/>
    </row>
    <row r="243" s="109" customFormat="1" ht="14.25">
      <c r="B243" s="244"/>
    </row>
    <row r="244" s="109" customFormat="1" ht="14.25">
      <c r="B244" s="244"/>
    </row>
    <row r="245" s="109" customFormat="1" ht="14.25">
      <c r="B245" s="244"/>
    </row>
    <row r="246" s="109" customFormat="1" ht="14.25">
      <c r="B246" s="244"/>
    </row>
    <row r="247" s="109" customFormat="1" ht="14.25">
      <c r="B247" s="244"/>
    </row>
    <row r="248" s="109" customFormat="1" ht="14.25">
      <c r="B248" s="244"/>
    </row>
    <row r="249" s="109" customFormat="1" ht="14.25">
      <c r="B249" s="244"/>
    </row>
    <row r="250" s="109" customFormat="1" ht="14.25">
      <c r="B250" s="244"/>
    </row>
    <row r="251" s="109" customFormat="1" ht="14.25">
      <c r="B251" s="244"/>
    </row>
    <row r="252" s="109" customFormat="1" ht="14.25">
      <c r="B252" s="244"/>
    </row>
    <row r="253" s="109" customFormat="1" ht="14.25">
      <c r="B253" s="244"/>
    </row>
    <row r="254" s="109" customFormat="1" ht="14.25">
      <c r="B254" s="244"/>
    </row>
    <row r="255" s="109" customFormat="1" ht="14.25">
      <c r="B255" s="244"/>
    </row>
    <row r="256" s="109" customFormat="1" ht="14.25">
      <c r="B256" s="244"/>
    </row>
    <row r="257" s="109" customFormat="1" ht="14.25">
      <c r="B257" s="244"/>
    </row>
    <row r="258" s="109" customFormat="1" ht="14.25">
      <c r="B258" s="244"/>
    </row>
    <row r="259" s="109" customFormat="1" ht="14.25">
      <c r="B259" s="244"/>
    </row>
    <row r="260" s="109" customFormat="1" ht="14.25">
      <c r="B260" s="244"/>
    </row>
    <row r="261" s="109" customFormat="1" ht="14.25">
      <c r="B261" s="244"/>
    </row>
    <row r="262" s="109" customFormat="1" ht="14.25">
      <c r="B262" s="244"/>
    </row>
    <row r="263" s="109" customFormat="1" ht="14.25">
      <c r="B263" s="244"/>
    </row>
    <row r="264" s="109" customFormat="1" ht="14.25">
      <c r="B264" s="244"/>
    </row>
    <row r="265" s="109" customFormat="1" ht="14.25">
      <c r="B265" s="244"/>
    </row>
    <row r="266" s="109" customFormat="1" ht="14.25">
      <c r="B266" s="244"/>
    </row>
    <row r="267" s="109" customFormat="1" ht="14.25">
      <c r="B267" s="244"/>
    </row>
    <row r="268" s="109" customFormat="1" ht="14.25">
      <c r="B268" s="244"/>
    </row>
    <row r="269" s="109" customFormat="1" ht="14.25">
      <c r="B269" s="244"/>
    </row>
    <row r="270" s="109" customFormat="1" ht="14.25">
      <c r="B270" s="244"/>
    </row>
    <row r="271" s="109" customFormat="1" ht="14.25">
      <c r="B271" s="244"/>
    </row>
    <row r="272" s="109" customFormat="1" ht="14.25">
      <c r="B272" s="244"/>
    </row>
    <row r="273" s="109" customFormat="1" ht="14.25">
      <c r="B273" s="244"/>
    </row>
    <row r="274" s="109" customFormat="1" ht="14.25">
      <c r="B274" s="244"/>
    </row>
    <row r="275" s="109" customFormat="1" ht="14.25">
      <c r="B275" s="244"/>
    </row>
    <row r="276" s="109" customFormat="1" ht="14.25">
      <c r="B276" s="244"/>
    </row>
    <row r="277" s="109" customFormat="1" ht="14.25">
      <c r="B277" s="244"/>
    </row>
    <row r="278" s="109" customFormat="1" ht="14.25">
      <c r="B278" s="244"/>
    </row>
    <row r="279" s="109" customFormat="1" ht="14.25">
      <c r="B279" s="244"/>
    </row>
    <row r="280" s="109" customFormat="1" ht="14.25">
      <c r="B280" s="244"/>
    </row>
    <row r="281" s="109" customFormat="1" ht="14.25">
      <c r="B281" s="244"/>
    </row>
    <row r="282" s="109" customFormat="1" ht="14.25">
      <c r="B282" s="244"/>
    </row>
    <row r="283" s="109" customFormat="1" ht="14.25">
      <c r="B283" s="244"/>
    </row>
    <row r="284" s="109" customFormat="1" ht="14.25">
      <c r="B284" s="244"/>
    </row>
    <row r="285" s="109" customFormat="1" ht="14.25">
      <c r="B285" s="244"/>
    </row>
    <row r="286" s="109" customFormat="1" ht="14.25">
      <c r="B286" s="244"/>
    </row>
    <row r="287" s="109" customFormat="1" ht="14.25">
      <c r="B287" s="244"/>
    </row>
    <row r="288" s="109" customFormat="1" ht="14.25">
      <c r="B288" s="244"/>
    </row>
    <row r="289" s="109" customFormat="1" ht="14.25">
      <c r="B289" s="244"/>
    </row>
    <row r="290" s="109" customFormat="1" ht="14.25">
      <c r="B290" s="244"/>
    </row>
    <row r="291" s="109" customFormat="1" ht="14.25">
      <c r="B291" s="244"/>
    </row>
    <row r="292" s="109" customFormat="1" ht="14.25">
      <c r="B292" s="244"/>
    </row>
    <row r="293" s="109" customFormat="1" ht="14.25">
      <c r="B293" s="244"/>
    </row>
    <row r="294" s="109" customFormat="1" ht="14.25">
      <c r="B294" s="244"/>
    </row>
    <row r="295" s="109" customFormat="1" ht="14.25">
      <c r="B295" s="244"/>
    </row>
    <row r="296" s="109" customFormat="1" ht="14.25">
      <c r="B296" s="244"/>
    </row>
    <row r="297" s="109" customFormat="1" ht="14.25">
      <c r="B297" s="244"/>
    </row>
    <row r="298" s="109" customFormat="1" ht="14.25">
      <c r="B298" s="244"/>
    </row>
    <row r="299" s="109" customFormat="1" ht="14.25">
      <c r="B299" s="244"/>
    </row>
    <row r="300" s="109" customFormat="1" ht="14.25">
      <c r="B300" s="244"/>
    </row>
    <row r="301" s="109" customFormat="1" ht="14.25">
      <c r="B301" s="244"/>
    </row>
    <row r="302" s="109" customFormat="1" ht="14.25">
      <c r="B302" s="244"/>
    </row>
    <row r="303" s="109" customFormat="1" ht="14.25">
      <c r="B303" s="244"/>
    </row>
    <row r="304" s="109" customFormat="1" ht="14.25">
      <c r="B304" s="244"/>
    </row>
    <row r="305" s="109" customFormat="1" ht="14.25">
      <c r="B305" s="244"/>
    </row>
    <row r="306" s="109" customFormat="1" ht="14.25">
      <c r="B306" s="244"/>
    </row>
    <row r="307" s="109" customFormat="1" ht="14.25">
      <c r="B307" s="244"/>
    </row>
    <row r="308" s="109" customFormat="1" ht="14.25">
      <c r="B308" s="244"/>
    </row>
    <row r="309" s="109" customFormat="1" ht="14.25">
      <c r="B309" s="244"/>
    </row>
    <row r="310" s="109" customFormat="1" ht="14.25">
      <c r="B310" s="244"/>
    </row>
    <row r="311" s="109" customFormat="1" ht="14.25">
      <c r="B311" s="244"/>
    </row>
    <row r="312" s="109" customFormat="1" ht="14.25">
      <c r="B312" s="244"/>
    </row>
    <row r="313" s="109" customFormat="1" ht="14.25">
      <c r="B313" s="244"/>
    </row>
    <row r="314" s="109" customFormat="1" ht="14.25">
      <c r="B314" s="244"/>
    </row>
    <row r="315" s="109" customFormat="1" ht="14.25">
      <c r="B315" s="244"/>
    </row>
    <row r="316" s="109" customFormat="1" ht="14.25">
      <c r="B316" s="244"/>
    </row>
    <row r="317" s="109" customFormat="1" ht="14.25">
      <c r="B317" s="244"/>
    </row>
    <row r="318" s="109" customFormat="1" ht="14.25">
      <c r="B318" s="244"/>
    </row>
    <row r="319" s="109" customFormat="1" ht="14.25">
      <c r="B319" s="244"/>
    </row>
    <row r="320" s="109" customFormat="1" ht="14.25">
      <c r="B320" s="244"/>
    </row>
    <row r="321" s="109" customFormat="1" ht="14.25">
      <c r="B321" s="244"/>
    </row>
    <row r="322" s="109" customFormat="1" ht="14.25">
      <c r="B322" s="244"/>
    </row>
    <row r="323" s="109" customFormat="1" ht="14.25">
      <c r="B323" s="244"/>
    </row>
    <row r="324" s="109" customFormat="1" ht="14.25">
      <c r="B324" s="244"/>
    </row>
    <row r="325" s="109" customFormat="1" ht="14.25">
      <c r="B325" s="244"/>
    </row>
    <row r="326" s="109" customFormat="1" ht="14.25">
      <c r="B326" s="244"/>
    </row>
    <row r="327" s="109" customFormat="1" ht="14.25">
      <c r="B327" s="244"/>
    </row>
    <row r="328" s="109" customFormat="1" ht="14.25">
      <c r="B328" s="244"/>
    </row>
    <row r="329" s="109" customFormat="1" ht="14.25">
      <c r="B329" s="244"/>
    </row>
    <row r="330" s="109" customFormat="1" ht="14.25">
      <c r="B330" s="244"/>
    </row>
    <row r="331" s="109" customFormat="1" ht="14.25">
      <c r="B331" s="244"/>
    </row>
    <row r="332" s="109" customFormat="1" ht="14.25">
      <c r="B332" s="244"/>
    </row>
    <row r="333" s="109" customFormat="1" ht="14.25">
      <c r="B333" s="244"/>
    </row>
    <row r="334" s="109" customFormat="1" ht="14.25">
      <c r="B334" s="244"/>
    </row>
    <row r="335" s="109" customFormat="1" ht="14.25">
      <c r="B335" s="244"/>
    </row>
    <row r="336" s="109" customFormat="1" ht="14.25">
      <c r="B336" s="244"/>
    </row>
    <row r="337" s="109" customFormat="1" ht="14.25">
      <c r="B337" s="244"/>
    </row>
    <row r="338" s="109" customFormat="1" ht="14.25">
      <c r="B338" s="244"/>
    </row>
    <row r="339" s="109" customFormat="1" ht="14.25">
      <c r="B339" s="244"/>
    </row>
    <row r="340" s="109" customFormat="1" ht="14.25">
      <c r="B340" s="244"/>
    </row>
    <row r="341" s="109" customFormat="1" ht="14.25">
      <c r="B341" s="244"/>
    </row>
    <row r="342" s="109" customFormat="1" ht="14.25">
      <c r="B342" s="244"/>
    </row>
    <row r="343" s="109" customFormat="1" ht="14.25">
      <c r="B343" s="244"/>
    </row>
    <row r="344" s="109" customFormat="1" ht="14.25">
      <c r="B344" s="244"/>
    </row>
    <row r="345" s="109" customFormat="1" ht="14.25">
      <c r="B345" s="244"/>
    </row>
    <row r="346" s="109" customFormat="1" ht="14.25">
      <c r="B346" s="244"/>
    </row>
    <row r="347" s="109" customFormat="1" ht="14.25">
      <c r="B347" s="244"/>
    </row>
    <row r="348" s="109" customFormat="1" ht="14.25">
      <c r="B348" s="244"/>
    </row>
    <row r="349" s="109" customFormat="1" ht="14.25">
      <c r="B349" s="244"/>
    </row>
    <row r="350" s="109" customFormat="1" ht="14.25">
      <c r="B350" s="244"/>
    </row>
    <row r="351" s="109" customFormat="1" ht="14.25">
      <c r="B351" s="244"/>
    </row>
    <row r="352" s="109" customFormat="1" ht="14.25">
      <c r="B352" s="244"/>
    </row>
    <row r="353" s="109" customFormat="1" ht="14.25">
      <c r="B353" s="244"/>
    </row>
    <row r="354" s="109" customFormat="1" ht="14.25">
      <c r="B354" s="244"/>
    </row>
    <row r="355" s="109" customFormat="1" ht="14.25">
      <c r="B355" s="244"/>
    </row>
    <row r="356" s="109" customFormat="1" ht="14.25">
      <c r="B356" s="244"/>
    </row>
    <row r="357" s="109" customFormat="1" ht="14.25">
      <c r="B357" s="244"/>
    </row>
    <row r="358" s="109" customFormat="1" ht="14.25">
      <c r="B358" s="244"/>
    </row>
    <row r="359" s="109" customFormat="1" ht="14.25">
      <c r="B359" s="244"/>
    </row>
    <row r="360" s="109" customFormat="1" ht="14.25">
      <c r="B360" s="244"/>
    </row>
    <row r="361" s="109" customFormat="1" ht="14.25">
      <c r="B361" s="244"/>
    </row>
    <row r="362" s="109" customFormat="1" ht="14.25">
      <c r="B362" s="244"/>
    </row>
    <row r="363" s="109" customFormat="1" ht="14.25">
      <c r="B363" s="244"/>
    </row>
    <row r="364" s="109" customFormat="1" ht="14.25">
      <c r="B364" s="244"/>
    </row>
    <row r="365" s="109" customFormat="1" ht="14.25">
      <c r="B365" s="244"/>
    </row>
    <row r="366" s="109" customFormat="1" ht="14.25">
      <c r="B366" s="244"/>
    </row>
    <row r="367" s="109" customFormat="1" ht="14.25">
      <c r="B367" s="244"/>
    </row>
    <row r="368" s="109" customFormat="1" ht="14.25">
      <c r="B368" s="244"/>
    </row>
    <row r="369" s="109" customFormat="1" ht="14.25">
      <c r="B369" s="244"/>
    </row>
    <row r="370" s="109" customFormat="1" ht="14.25">
      <c r="B370" s="244"/>
    </row>
    <row r="371" s="109" customFormat="1" ht="14.25">
      <c r="B371" s="244"/>
    </row>
    <row r="372" s="109" customFormat="1" ht="14.25">
      <c r="B372" s="244"/>
    </row>
    <row r="373" s="109" customFormat="1" ht="14.25">
      <c r="B373" s="244"/>
    </row>
    <row r="374" s="109" customFormat="1" ht="14.25">
      <c r="B374" s="244"/>
    </row>
    <row r="375" s="109" customFormat="1" ht="14.25">
      <c r="B375" s="244"/>
    </row>
    <row r="376" s="109" customFormat="1" ht="14.25">
      <c r="B376" s="244"/>
    </row>
    <row r="377" s="109" customFormat="1" ht="14.25">
      <c r="B377" s="244"/>
    </row>
    <row r="378" s="109" customFormat="1" ht="14.25">
      <c r="B378" s="244"/>
    </row>
    <row r="379" s="109" customFormat="1" ht="14.25">
      <c r="B379" s="244"/>
    </row>
    <row r="380" s="109" customFormat="1" ht="14.25">
      <c r="B380" s="244"/>
    </row>
    <row r="381" s="109" customFormat="1" ht="14.25">
      <c r="B381" s="244"/>
    </row>
    <row r="382" s="109" customFormat="1" ht="14.25">
      <c r="B382" s="244"/>
    </row>
    <row r="383" s="109" customFormat="1" ht="14.25">
      <c r="B383" s="244"/>
    </row>
    <row r="384" s="109" customFormat="1" ht="14.25">
      <c r="B384" s="244"/>
    </row>
    <row r="385" s="109" customFormat="1" ht="14.25">
      <c r="B385" s="244"/>
    </row>
    <row r="386" s="109" customFormat="1" ht="14.25">
      <c r="B386" s="244"/>
    </row>
    <row r="387" s="109" customFormat="1" ht="14.25">
      <c r="B387" s="244"/>
    </row>
    <row r="388" s="109" customFormat="1" ht="14.25">
      <c r="B388" s="244"/>
    </row>
    <row r="389" s="109" customFormat="1" ht="14.25">
      <c r="B389" s="244"/>
    </row>
    <row r="390" s="109" customFormat="1" ht="14.25">
      <c r="B390" s="244"/>
    </row>
    <row r="391" s="109" customFormat="1" ht="14.25">
      <c r="B391" s="244"/>
    </row>
    <row r="392" s="109" customFormat="1" ht="14.25">
      <c r="B392" s="244"/>
    </row>
    <row r="393" s="109" customFormat="1" ht="14.25">
      <c r="B393" s="244"/>
    </row>
    <row r="394" s="109" customFormat="1" ht="14.25">
      <c r="B394" s="244"/>
    </row>
    <row r="395" s="109" customFormat="1" ht="14.25">
      <c r="B395" s="244"/>
    </row>
    <row r="396" s="109" customFormat="1" ht="14.25">
      <c r="B396" s="244"/>
    </row>
    <row r="397" s="109" customFormat="1" ht="14.25">
      <c r="B397" s="244"/>
    </row>
    <row r="398" s="109" customFormat="1" ht="14.25">
      <c r="B398" s="244"/>
    </row>
    <row r="399" s="109" customFormat="1" ht="14.25">
      <c r="B399" s="244"/>
    </row>
    <row r="400" s="109" customFormat="1" ht="14.25">
      <c r="B400" s="244"/>
    </row>
    <row r="401" s="109" customFormat="1" ht="14.25">
      <c r="B401" s="244"/>
    </row>
    <row r="402" s="109" customFormat="1" ht="14.25">
      <c r="B402" s="244"/>
    </row>
    <row r="403" s="109" customFormat="1" ht="14.25">
      <c r="B403" s="244"/>
    </row>
    <row r="404" s="109" customFormat="1" ht="14.25">
      <c r="B404" s="244"/>
    </row>
    <row r="405" s="109" customFormat="1" ht="14.25">
      <c r="B405" s="244"/>
    </row>
    <row r="406" s="109" customFormat="1" ht="14.25">
      <c r="B406" s="244"/>
    </row>
    <row r="407" s="109" customFormat="1" ht="14.25">
      <c r="B407" s="244"/>
    </row>
    <row r="408" s="109" customFormat="1" ht="14.25">
      <c r="B408" s="244"/>
    </row>
    <row r="409" s="109" customFormat="1" ht="14.25">
      <c r="B409" s="244"/>
    </row>
    <row r="410" s="109" customFormat="1" ht="14.25">
      <c r="B410" s="244"/>
    </row>
    <row r="411" s="109" customFormat="1" ht="14.25">
      <c r="B411" s="244"/>
    </row>
    <row r="412" s="109" customFormat="1" ht="14.25">
      <c r="B412" s="244"/>
    </row>
    <row r="413" s="109" customFormat="1" ht="14.25">
      <c r="B413" s="244"/>
    </row>
    <row r="414" s="109" customFormat="1" ht="14.25">
      <c r="B414" s="244"/>
    </row>
    <row r="415" s="109" customFormat="1" ht="14.25">
      <c r="B415" s="244"/>
    </row>
    <row r="416" s="109" customFormat="1" ht="14.25">
      <c r="B416" s="244"/>
    </row>
    <row r="417" s="109" customFormat="1" ht="14.25">
      <c r="B417" s="244"/>
    </row>
    <row r="418" s="109" customFormat="1" ht="14.25">
      <c r="B418" s="244"/>
    </row>
    <row r="419" s="109" customFormat="1" ht="14.25">
      <c r="B419" s="244"/>
    </row>
    <row r="420" s="109" customFormat="1" ht="14.25">
      <c r="B420" s="244"/>
    </row>
    <row r="421" s="109" customFormat="1" ht="14.25">
      <c r="B421" s="244"/>
    </row>
    <row r="422" s="109" customFormat="1" ht="14.25">
      <c r="B422" s="244"/>
    </row>
    <row r="423" s="109" customFormat="1" ht="14.25">
      <c r="B423" s="244"/>
    </row>
    <row r="424" s="109" customFormat="1" ht="14.25">
      <c r="B424" s="244"/>
    </row>
    <row r="425" s="109" customFormat="1" ht="14.25">
      <c r="B425" s="244"/>
    </row>
    <row r="426" s="109" customFormat="1" ht="14.25">
      <c r="B426" s="244"/>
    </row>
    <row r="427" s="109" customFormat="1" ht="14.25">
      <c r="B427" s="244"/>
    </row>
    <row r="428" s="109" customFormat="1" ht="14.25">
      <c r="B428" s="244"/>
    </row>
    <row r="429" s="109" customFormat="1" ht="14.25">
      <c r="B429" s="244"/>
    </row>
    <row r="430" s="109" customFormat="1" ht="14.25">
      <c r="B430" s="244"/>
    </row>
    <row r="431" s="109" customFormat="1" ht="14.25">
      <c r="B431" s="244"/>
    </row>
    <row r="432" s="109" customFormat="1" ht="14.25">
      <c r="B432" s="244"/>
    </row>
    <row r="433" s="109" customFormat="1" ht="14.25">
      <c r="B433" s="244"/>
    </row>
    <row r="434" s="109" customFormat="1" ht="14.25">
      <c r="B434" s="244"/>
    </row>
    <row r="435" s="109" customFormat="1" ht="14.25">
      <c r="B435" s="244"/>
    </row>
    <row r="436" s="109" customFormat="1" ht="14.25">
      <c r="B436" s="244"/>
    </row>
    <row r="437" s="109" customFormat="1" ht="14.25">
      <c r="B437" s="244"/>
    </row>
    <row r="438" s="109" customFormat="1" ht="14.25">
      <c r="B438" s="244"/>
    </row>
    <row r="439" s="109" customFormat="1" ht="14.25">
      <c r="B439" s="244"/>
    </row>
    <row r="440" s="109" customFormat="1" ht="14.25">
      <c r="B440" s="244"/>
    </row>
    <row r="441" s="109" customFormat="1" ht="14.25">
      <c r="B441" s="244"/>
    </row>
    <row r="442" s="109" customFormat="1" ht="14.25">
      <c r="B442" s="244"/>
    </row>
    <row r="443" s="109" customFormat="1" ht="14.25">
      <c r="B443" s="244"/>
    </row>
    <row r="444" s="109" customFormat="1" ht="14.25">
      <c r="B444" s="244"/>
    </row>
    <row r="445" s="109" customFormat="1" ht="14.25">
      <c r="B445" s="244"/>
    </row>
    <row r="446" s="109" customFormat="1" ht="14.25">
      <c r="B446" s="244"/>
    </row>
    <row r="447" s="109" customFormat="1" ht="14.25">
      <c r="B447" s="244"/>
    </row>
    <row r="448" s="109" customFormat="1" ht="14.25">
      <c r="B448" s="244"/>
    </row>
    <row r="449" s="109" customFormat="1" ht="14.25">
      <c r="B449" s="244"/>
    </row>
    <row r="450" s="109" customFormat="1" ht="14.25">
      <c r="B450" s="244"/>
    </row>
    <row r="451" s="109" customFormat="1" ht="14.25">
      <c r="B451" s="244"/>
    </row>
    <row r="452" s="109" customFormat="1" ht="14.25">
      <c r="B452" s="244"/>
    </row>
    <row r="453" s="109" customFormat="1" ht="14.25">
      <c r="B453" s="244"/>
    </row>
    <row r="454" s="109" customFormat="1" ht="14.25">
      <c r="B454" s="244"/>
    </row>
    <row r="455" s="109" customFormat="1" ht="14.25">
      <c r="B455" s="244"/>
    </row>
    <row r="456" s="109" customFormat="1" ht="14.25">
      <c r="B456" s="244"/>
    </row>
    <row r="457" s="109" customFormat="1" ht="14.25">
      <c r="B457" s="244"/>
    </row>
    <row r="458" s="109" customFormat="1" ht="14.25">
      <c r="B458" s="244"/>
    </row>
    <row r="459" s="109" customFormat="1" ht="14.25">
      <c r="B459" s="244"/>
    </row>
    <row r="460" s="109" customFormat="1" ht="14.25">
      <c r="B460" s="244"/>
    </row>
    <row r="461" s="109" customFormat="1" ht="14.25">
      <c r="B461" s="244"/>
    </row>
    <row r="462" s="109" customFormat="1" ht="14.25">
      <c r="B462" s="244"/>
    </row>
    <row r="463" s="109" customFormat="1" ht="14.25">
      <c r="B463" s="244"/>
    </row>
    <row r="464" s="109" customFormat="1" ht="14.25">
      <c r="B464" s="244"/>
    </row>
    <row r="465" s="109" customFormat="1" ht="14.25">
      <c r="B465" s="244"/>
    </row>
    <row r="466" s="109" customFormat="1" ht="14.25">
      <c r="B466" s="244"/>
    </row>
    <row r="467" s="109" customFormat="1" ht="14.25">
      <c r="B467" s="244"/>
    </row>
    <row r="468" s="109" customFormat="1" ht="14.25">
      <c r="B468" s="244"/>
    </row>
    <row r="469" s="109" customFormat="1" ht="14.25">
      <c r="B469" s="244"/>
    </row>
    <row r="470" s="109" customFormat="1" ht="14.25">
      <c r="B470" s="244"/>
    </row>
    <row r="471" s="109" customFormat="1" ht="14.25">
      <c r="B471" s="244"/>
    </row>
    <row r="472" s="109" customFormat="1" ht="14.25">
      <c r="B472" s="244"/>
    </row>
    <row r="473" s="109" customFormat="1" ht="14.25">
      <c r="B473" s="244"/>
    </row>
    <row r="474" s="109" customFormat="1" ht="14.25">
      <c r="B474" s="244"/>
    </row>
    <row r="475" s="109" customFormat="1" ht="14.25">
      <c r="B475" s="244"/>
    </row>
    <row r="476" s="109" customFormat="1" ht="14.25">
      <c r="B476" s="244"/>
    </row>
    <row r="477" s="109" customFormat="1" ht="14.25">
      <c r="B477" s="244"/>
    </row>
    <row r="478" s="109" customFormat="1" ht="14.25">
      <c r="B478" s="244"/>
    </row>
    <row r="479" s="109" customFormat="1" ht="14.25">
      <c r="B479" s="244"/>
    </row>
    <row r="480" s="109" customFormat="1" ht="14.25">
      <c r="B480" s="244"/>
    </row>
    <row r="481" s="109" customFormat="1" ht="14.25">
      <c r="B481" s="244"/>
    </row>
    <row r="482" s="109" customFormat="1" ht="14.25">
      <c r="B482" s="244"/>
    </row>
    <row r="483" s="109" customFormat="1" ht="14.25">
      <c r="B483" s="244"/>
    </row>
    <row r="484" s="109" customFormat="1" ht="14.25">
      <c r="B484" s="244"/>
    </row>
    <row r="485" s="109" customFormat="1" ht="14.25">
      <c r="B485" s="244"/>
    </row>
    <row r="486" s="109" customFormat="1" ht="14.25">
      <c r="B486" s="244"/>
    </row>
    <row r="487" s="109" customFormat="1" ht="14.25">
      <c r="B487" s="244"/>
    </row>
    <row r="488" s="109" customFormat="1" ht="14.25">
      <c r="B488" s="244"/>
    </row>
    <row r="489" s="109" customFormat="1" ht="14.25">
      <c r="B489" s="244"/>
    </row>
    <row r="490" s="109" customFormat="1" ht="14.25">
      <c r="B490" s="244"/>
    </row>
    <row r="491" s="109" customFormat="1" ht="14.25">
      <c r="B491" s="244"/>
    </row>
    <row r="492" s="109" customFormat="1" ht="14.25">
      <c r="B492" s="244"/>
    </row>
    <row r="493" s="109" customFormat="1" ht="14.25">
      <c r="B493" s="244"/>
    </row>
    <row r="494" s="109" customFormat="1" ht="14.25">
      <c r="B494" s="244"/>
    </row>
    <row r="495" s="109" customFormat="1" ht="14.25">
      <c r="B495" s="244"/>
    </row>
    <row r="496" s="109" customFormat="1" ht="14.25">
      <c r="B496" s="244"/>
    </row>
    <row r="497" s="109" customFormat="1" ht="14.25">
      <c r="B497" s="244"/>
    </row>
    <row r="498" s="109" customFormat="1" ht="14.25">
      <c r="B498" s="244"/>
    </row>
    <row r="499" s="109" customFormat="1" ht="14.25">
      <c r="B499" s="244"/>
    </row>
    <row r="500" s="109" customFormat="1" ht="14.25">
      <c r="B500" s="244"/>
    </row>
    <row r="501" s="109" customFormat="1" ht="14.25">
      <c r="B501" s="244"/>
    </row>
    <row r="502" s="109" customFormat="1" ht="14.25">
      <c r="B502" s="244"/>
    </row>
    <row r="503" s="109" customFormat="1" ht="14.25">
      <c r="B503" s="244"/>
    </row>
    <row r="504" s="109" customFormat="1" ht="14.25">
      <c r="B504" s="244"/>
    </row>
    <row r="505" s="109" customFormat="1" ht="14.25">
      <c r="B505" s="244"/>
    </row>
    <row r="506" s="109" customFormat="1" ht="14.25">
      <c r="B506" s="244"/>
    </row>
    <row r="507" s="109" customFormat="1" ht="14.25">
      <c r="B507" s="244"/>
    </row>
    <row r="508" s="109" customFormat="1" ht="14.25">
      <c r="B508" s="244"/>
    </row>
    <row r="509" s="109" customFormat="1" ht="14.25">
      <c r="B509" s="244"/>
    </row>
    <row r="510" s="109" customFormat="1" ht="14.25">
      <c r="B510" s="244"/>
    </row>
    <row r="511" s="109" customFormat="1" ht="14.25">
      <c r="B511" s="244"/>
    </row>
    <row r="512" s="109" customFormat="1" ht="14.25">
      <c r="B512" s="244"/>
    </row>
    <row r="513" s="109" customFormat="1" ht="14.25">
      <c r="B513" s="244"/>
    </row>
    <row r="514" s="109" customFormat="1" ht="14.25">
      <c r="B514" s="244"/>
    </row>
    <row r="515" s="109" customFormat="1" ht="14.25">
      <c r="B515" s="244"/>
    </row>
    <row r="516" s="109" customFormat="1" ht="14.25">
      <c r="B516" s="244"/>
    </row>
    <row r="517" s="109" customFormat="1" ht="14.25">
      <c r="B517" s="244"/>
    </row>
    <row r="518" s="109" customFormat="1" ht="14.25">
      <c r="B518" s="244"/>
    </row>
    <row r="519" s="109" customFormat="1" ht="14.25">
      <c r="B519" s="244"/>
    </row>
    <row r="520" s="109" customFormat="1" ht="14.25">
      <c r="B520" s="244"/>
    </row>
    <row r="521" s="109" customFormat="1" ht="14.25">
      <c r="B521" s="244"/>
    </row>
    <row r="522" s="109" customFormat="1" ht="14.25">
      <c r="B522" s="244"/>
    </row>
    <row r="523" s="109" customFormat="1" ht="14.25">
      <c r="B523" s="244"/>
    </row>
    <row r="524" s="109" customFormat="1" ht="14.25">
      <c r="B524" s="244"/>
    </row>
    <row r="525" s="109" customFormat="1" ht="14.25">
      <c r="B525" s="244"/>
    </row>
    <row r="526" s="109" customFormat="1" ht="14.25">
      <c r="B526" s="244"/>
    </row>
    <row r="527" s="109" customFormat="1" ht="14.25">
      <c r="B527" s="244"/>
    </row>
    <row r="528" s="109" customFormat="1" ht="14.25">
      <c r="B528" s="244"/>
    </row>
    <row r="529" s="109" customFormat="1" ht="14.25">
      <c r="B529" s="244"/>
    </row>
    <row r="530" s="109" customFormat="1" ht="14.25">
      <c r="B530" s="244"/>
    </row>
    <row r="531" s="109" customFormat="1" ht="14.25">
      <c r="B531" s="244"/>
    </row>
    <row r="532" s="109" customFormat="1" ht="14.25">
      <c r="B532" s="244"/>
    </row>
    <row r="533" s="109" customFormat="1" ht="14.25">
      <c r="B533" s="244"/>
    </row>
    <row r="534" s="109" customFormat="1" ht="14.25">
      <c r="B534" s="244"/>
    </row>
    <row r="535" s="109" customFormat="1" ht="14.25">
      <c r="B535" s="244"/>
    </row>
    <row r="536" s="109" customFormat="1" ht="14.25">
      <c r="B536" s="244"/>
    </row>
    <row r="537" s="109" customFormat="1" ht="14.25">
      <c r="B537" s="244"/>
    </row>
    <row r="538" s="109" customFormat="1" ht="14.25">
      <c r="B538" s="244"/>
    </row>
    <row r="539" s="109" customFormat="1" ht="14.25">
      <c r="B539" s="244"/>
    </row>
    <row r="540" s="109" customFormat="1" ht="14.25">
      <c r="B540" s="244"/>
    </row>
    <row r="541" s="109" customFormat="1" ht="14.25">
      <c r="B541" s="244"/>
    </row>
    <row r="542" s="109" customFormat="1" ht="14.25">
      <c r="B542" s="244"/>
    </row>
    <row r="543" s="109" customFormat="1" ht="14.25">
      <c r="B543" s="244"/>
    </row>
    <row r="544" s="109" customFormat="1" ht="14.25">
      <c r="B544" s="244"/>
    </row>
    <row r="545" s="109" customFormat="1" ht="14.25">
      <c r="B545" s="244"/>
    </row>
    <row r="546" s="109" customFormat="1" ht="14.25">
      <c r="B546" s="244"/>
    </row>
    <row r="547" s="109" customFormat="1" ht="14.25">
      <c r="B547" s="244"/>
    </row>
    <row r="548" s="109" customFormat="1" ht="14.25">
      <c r="B548" s="244"/>
    </row>
    <row r="549" s="109" customFormat="1" ht="14.25">
      <c r="B549" s="244"/>
    </row>
    <row r="550" s="109" customFormat="1" ht="14.25">
      <c r="B550" s="244"/>
    </row>
    <row r="551" s="109" customFormat="1" ht="14.25">
      <c r="B551" s="244"/>
    </row>
    <row r="552" s="109" customFormat="1" ht="14.25">
      <c r="B552" s="244"/>
    </row>
    <row r="553" s="109" customFormat="1" ht="14.25">
      <c r="B553" s="244"/>
    </row>
    <row r="554" s="109" customFormat="1" ht="14.25">
      <c r="B554" s="244"/>
    </row>
    <row r="555" s="109" customFormat="1" ht="14.25">
      <c r="B555" s="244"/>
    </row>
    <row r="556" s="109" customFormat="1" ht="14.25">
      <c r="B556" s="244"/>
    </row>
    <row r="557" s="109" customFormat="1" ht="14.25">
      <c r="B557" s="244"/>
    </row>
    <row r="558" s="109" customFormat="1" ht="14.25">
      <c r="B558" s="244"/>
    </row>
    <row r="559" s="109" customFormat="1" ht="14.25">
      <c r="B559" s="244"/>
    </row>
    <row r="560" s="109" customFormat="1" ht="14.25">
      <c r="B560" s="244"/>
    </row>
    <row r="561" s="109" customFormat="1" ht="14.25">
      <c r="B561" s="244"/>
    </row>
    <row r="562" s="109" customFormat="1" ht="14.25">
      <c r="B562" s="244"/>
    </row>
    <row r="563" s="109" customFormat="1" ht="14.25">
      <c r="B563" s="244"/>
    </row>
    <row r="564" s="109" customFormat="1" ht="14.25">
      <c r="B564" s="244"/>
    </row>
    <row r="565" s="109" customFormat="1" ht="14.25">
      <c r="B565" s="244"/>
    </row>
    <row r="566" s="109" customFormat="1" ht="14.25">
      <c r="B566" s="244"/>
    </row>
    <row r="567" s="109" customFormat="1" ht="14.25">
      <c r="B567" s="244"/>
    </row>
    <row r="568" s="109" customFormat="1" ht="14.25">
      <c r="B568" s="244"/>
    </row>
    <row r="569" s="109" customFormat="1" ht="14.25">
      <c r="B569" s="244"/>
    </row>
    <row r="570" s="109" customFormat="1" ht="14.25">
      <c r="B570" s="244"/>
    </row>
    <row r="571" s="109" customFormat="1" ht="14.25">
      <c r="B571" s="244"/>
    </row>
    <row r="572" s="109" customFormat="1" ht="14.25">
      <c r="B572" s="244"/>
    </row>
    <row r="573" s="109" customFormat="1" ht="14.25">
      <c r="B573" s="244"/>
    </row>
    <row r="574" s="109" customFormat="1" ht="14.25">
      <c r="B574" s="244"/>
    </row>
    <row r="575" s="109" customFormat="1" ht="14.25">
      <c r="B575" s="244"/>
    </row>
    <row r="576" s="109" customFormat="1" ht="14.25">
      <c r="B576" s="244"/>
    </row>
    <row r="577" s="109" customFormat="1" ht="14.25">
      <c r="B577" s="244"/>
    </row>
    <row r="578" s="109" customFormat="1" ht="14.25">
      <c r="B578" s="244"/>
    </row>
    <row r="579" s="109" customFormat="1" ht="14.25">
      <c r="B579" s="244"/>
    </row>
    <row r="580" s="109" customFormat="1" ht="14.25">
      <c r="B580" s="244"/>
    </row>
    <row r="581" s="109" customFormat="1" ht="14.25">
      <c r="B581" s="244"/>
    </row>
    <row r="582" s="109" customFormat="1" ht="14.25">
      <c r="B582" s="244"/>
    </row>
    <row r="583" s="109" customFormat="1" ht="14.25">
      <c r="B583" s="244"/>
    </row>
    <row r="584" s="109" customFormat="1" ht="14.25">
      <c r="B584" s="244"/>
    </row>
    <row r="585" s="109" customFormat="1" ht="14.25">
      <c r="B585" s="244"/>
    </row>
    <row r="586" s="109" customFormat="1" ht="14.25">
      <c r="B586" s="244"/>
    </row>
    <row r="587" s="109" customFormat="1" ht="14.25">
      <c r="B587" s="244"/>
    </row>
    <row r="588" s="109" customFormat="1" ht="14.25">
      <c r="B588" s="244"/>
    </row>
    <row r="589" s="109" customFormat="1" ht="14.25">
      <c r="B589" s="244"/>
    </row>
    <row r="590" s="109" customFormat="1" ht="14.25">
      <c r="B590" s="244"/>
    </row>
    <row r="591" s="109" customFormat="1" ht="14.25">
      <c r="B591" s="244"/>
    </row>
    <row r="592" s="109" customFormat="1" ht="14.25">
      <c r="B592" s="244"/>
    </row>
    <row r="593" s="109" customFormat="1" ht="14.25">
      <c r="B593" s="244"/>
    </row>
    <row r="594" s="109" customFormat="1" ht="14.25">
      <c r="B594" s="244"/>
    </row>
    <row r="595" s="109" customFormat="1" ht="14.25">
      <c r="B595" s="244"/>
    </row>
    <row r="596" s="109" customFormat="1" ht="14.25">
      <c r="B596" s="244"/>
    </row>
    <row r="597" s="109" customFormat="1" ht="14.25">
      <c r="B597" s="244"/>
    </row>
    <row r="598" s="109" customFormat="1" ht="14.25">
      <c r="B598" s="244"/>
    </row>
    <row r="599" s="109" customFormat="1" ht="14.25">
      <c r="B599" s="244"/>
    </row>
    <row r="600" s="109" customFormat="1" ht="14.25">
      <c r="B600" s="244"/>
    </row>
    <row r="601" s="109" customFormat="1" ht="14.25">
      <c r="B601" s="244"/>
    </row>
    <row r="602" s="109" customFormat="1" ht="14.25">
      <c r="B602" s="244"/>
    </row>
    <row r="603" s="109" customFormat="1" ht="14.25">
      <c r="B603" s="244"/>
    </row>
    <row r="604" s="109" customFormat="1" ht="14.25">
      <c r="B604" s="244"/>
    </row>
    <row r="605" s="109" customFormat="1" ht="14.25">
      <c r="B605" s="244"/>
    </row>
    <row r="606" s="109" customFormat="1" ht="14.25">
      <c r="B606" s="244"/>
    </row>
    <row r="607" s="109" customFormat="1" ht="14.25">
      <c r="B607" s="244"/>
    </row>
    <row r="608" s="109" customFormat="1" ht="14.25">
      <c r="B608" s="244"/>
    </row>
    <row r="609" s="109" customFormat="1" ht="14.25">
      <c r="B609" s="244"/>
    </row>
    <row r="610" s="109" customFormat="1" ht="14.25">
      <c r="B610" s="244"/>
    </row>
    <row r="611" s="109" customFormat="1" ht="14.25">
      <c r="B611" s="244"/>
    </row>
    <row r="612" s="109" customFormat="1" ht="14.25">
      <c r="B612" s="244"/>
    </row>
    <row r="613" s="109" customFormat="1" ht="14.25">
      <c r="B613" s="244"/>
    </row>
    <row r="614" s="109" customFormat="1" ht="14.25">
      <c r="B614" s="244"/>
    </row>
    <row r="615" s="109" customFormat="1" ht="14.25">
      <c r="B615" s="244"/>
    </row>
    <row r="616" s="109" customFormat="1" ht="14.25">
      <c r="B616" s="244"/>
    </row>
    <row r="617" s="109" customFormat="1" ht="14.25">
      <c r="B617" s="244"/>
    </row>
    <row r="618" s="109" customFormat="1" ht="14.25">
      <c r="B618" s="244"/>
    </row>
    <row r="619" s="109" customFormat="1" ht="14.25">
      <c r="B619" s="244"/>
    </row>
    <row r="620" s="109" customFormat="1" ht="14.25">
      <c r="B620" s="244"/>
    </row>
    <row r="621" s="109" customFormat="1" ht="14.25">
      <c r="B621" s="244"/>
    </row>
    <row r="622" s="109" customFormat="1" ht="14.25">
      <c r="B622" s="244"/>
    </row>
    <row r="623" s="109" customFormat="1" ht="14.25">
      <c r="B623" s="244"/>
    </row>
    <row r="624" s="109" customFormat="1" ht="14.25">
      <c r="B624" s="244"/>
    </row>
    <row r="625" s="109" customFormat="1" ht="14.25">
      <c r="B625" s="244"/>
    </row>
    <row r="626" s="109" customFormat="1" ht="14.25">
      <c r="B626" s="244"/>
    </row>
    <row r="627" s="109" customFormat="1" ht="14.25">
      <c r="B627" s="244"/>
    </row>
    <row r="628" s="109" customFormat="1" ht="14.25">
      <c r="B628" s="244"/>
    </row>
    <row r="629" s="109" customFormat="1" ht="14.25">
      <c r="B629" s="244"/>
    </row>
    <row r="630" s="109" customFormat="1" ht="14.25">
      <c r="B630" s="244"/>
    </row>
    <row r="631" s="109" customFormat="1" ht="14.25">
      <c r="B631" s="244"/>
    </row>
    <row r="632" s="109" customFormat="1" ht="14.25">
      <c r="B632" s="244"/>
    </row>
    <row r="633" s="109" customFormat="1" ht="14.25">
      <c r="B633" s="244"/>
    </row>
    <row r="634" s="109" customFormat="1" ht="14.25">
      <c r="B634" s="244"/>
    </row>
    <row r="635" s="109" customFormat="1" ht="14.25">
      <c r="B635" s="244"/>
    </row>
    <row r="636" s="109" customFormat="1" ht="14.25">
      <c r="B636" s="244"/>
    </row>
    <row r="637" s="109" customFormat="1" ht="14.25">
      <c r="B637" s="244"/>
    </row>
    <row r="638" s="109" customFormat="1" ht="14.25">
      <c r="B638" s="244"/>
    </row>
    <row r="639" s="109" customFormat="1" ht="14.25">
      <c r="B639" s="244"/>
    </row>
    <row r="640" s="109" customFormat="1" ht="14.25">
      <c r="B640" s="244"/>
    </row>
    <row r="641" s="109" customFormat="1" ht="14.25">
      <c r="B641" s="244"/>
    </row>
    <row r="642" s="109" customFormat="1" ht="14.25">
      <c r="B642" s="244"/>
    </row>
    <row r="643" s="109" customFormat="1" ht="14.25">
      <c r="B643" s="244"/>
    </row>
    <row r="644" s="109" customFormat="1" ht="14.25">
      <c r="B644" s="244"/>
    </row>
    <row r="645" s="109" customFormat="1" ht="14.25">
      <c r="B645" s="244"/>
    </row>
    <row r="646" s="109" customFormat="1" ht="14.25">
      <c r="B646" s="244"/>
    </row>
    <row r="647" s="109" customFormat="1" ht="14.25">
      <c r="B647" s="244"/>
    </row>
    <row r="648" s="109" customFormat="1" ht="14.25">
      <c r="B648" s="244"/>
    </row>
    <row r="649" s="109" customFormat="1" ht="14.25">
      <c r="B649" s="244"/>
    </row>
    <row r="650" s="109" customFormat="1" ht="14.25">
      <c r="B650" s="244"/>
    </row>
    <row r="651" s="109" customFormat="1" ht="14.25">
      <c r="B651" s="244"/>
    </row>
    <row r="652" s="109" customFormat="1" ht="14.25">
      <c r="B652" s="244"/>
    </row>
    <row r="653" s="109" customFormat="1" ht="14.25">
      <c r="B653" s="244"/>
    </row>
    <row r="654" s="109" customFormat="1" ht="14.25">
      <c r="B654" s="244"/>
    </row>
    <row r="655" s="109" customFormat="1" ht="14.25">
      <c r="B655" s="244"/>
    </row>
    <row r="656" s="109" customFormat="1" ht="14.25">
      <c r="B656" s="244"/>
    </row>
    <row r="657" s="109" customFormat="1" ht="14.25">
      <c r="B657" s="244"/>
    </row>
    <row r="658" s="109" customFormat="1" ht="14.25">
      <c r="B658" s="244"/>
    </row>
    <row r="659" s="109" customFormat="1" ht="14.25">
      <c r="B659" s="244"/>
    </row>
    <row r="660" s="109" customFormat="1" ht="14.25">
      <c r="B660" s="244"/>
    </row>
    <row r="661" s="109" customFormat="1" ht="14.25">
      <c r="B661" s="244"/>
    </row>
    <row r="662" s="109" customFormat="1" ht="14.25">
      <c r="B662" s="244"/>
    </row>
    <row r="663" s="109" customFormat="1" ht="14.25">
      <c r="B663" s="244"/>
    </row>
    <row r="664" s="109" customFormat="1" ht="14.25">
      <c r="B664" s="244"/>
    </row>
    <row r="665" s="109" customFormat="1" ht="14.25">
      <c r="B665" s="244"/>
    </row>
    <row r="666" s="109" customFormat="1" ht="14.25">
      <c r="B666" s="244"/>
    </row>
    <row r="667" s="109" customFormat="1" ht="14.25">
      <c r="B667" s="244"/>
    </row>
    <row r="668" s="109" customFormat="1" ht="14.25">
      <c r="B668" s="244"/>
    </row>
    <row r="669" s="109" customFormat="1" ht="14.25">
      <c r="B669" s="244"/>
    </row>
    <row r="670" s="109" customFormat="1" ht="14.25">
      <c r="B670" s="244"/>
    </row>
    <row r="671" s="109" customFormat="1" ht="14.25">
      <c r="B671" s="244"/>
    </row>
    <row r="672" s="109" customFormat="1" ht="14.25">
      <c r="B672" s="244"/>
    </row>
    <row r="673" s="109" customFormat="1" ht="14.25">
      <c r="B673" s="244"/>
    </row>
    <row r="674" s="109" customFormat="1" ht="14.25">
      <c r="B674" s="244"/>
    </row>
    <row r="675" s="109" customFormat="1" ht="14.25">
      <c r="B675" s="244"/>
    </row>
    <row r="676" s="109" customFormat="1" ht="14.25">
      <c r="B676" s="244"/>
    </row>
    <row r="677" s="109" customFormat="1" ht="14.25">
      <c r="B677" s="244"/>
    </row>
    <row r="678" s="109" customFormat="1" ht="14.25">
      <c r="B678" s="244"/>
    </row>
    <row r="679" s="109" customFormat="1" ht="14.25">
      <c r="B679" s="244"/>
    </row>
    <row r="680" s="109" customFormat="1" ht="14.25">
      <c r="B680" s="244"/>
    </row>
    <row r="681" s="109" customFormat="1" ht="14.25">
      <c r="B681" s="244"/>
    </row>
    <row r="682" s="109" customFormat="1" ht="14.25">
      <c r="B682" s="244"/>
    </row>
    <row r="683" s="109" customFormat="1" ht="14.25">
      <c r="B683" s="244"/>
    </row>
    <row r="684" s="109" customFormat="1" ht="14.25">
      <c r="B684" s="244"/>
    </row>
    <row r="685" s="109" customFormat="1" ht="14.25">
      <c r="B685" s="244"/>
    </row>
    <row r="686" s="109" customFormat="1" ht="14.25">
      <c r="B686" s="244"/>
    </row>
    <row r="687" s="109" customFormat="1" ht="14.25">
      <c r="B687" s="244"/>
    </row>
    <row r="688" s="109" customFormat="1" ht="14.25">
      <c r="B688" s="244"/>
    </row>
    <row r="689" s="109" customFormat="1" ht="14.25">
      <c r="B689" s="244"/>
    </row>
    <row r="690" s="109" customFormat="1" ht="14.25">
      <c r="B690" s="244"/>
    </row>
    <row r="691" s="109" customFormat="1" ht="14.25">
      <c r="B691" s="244"/>
    </row>
    <row r="692" s="109" customFormat="1" ht="14.25">
      <c r="B692" s="244"/>
    </row>
    <row r="693" s="109" customFormat="1" ht="14.25">
      <c r="B693" s="244"/>
    </row>
    <row r="694" s="109" customFormat="1" ht="14.25">
      <c r="B694" s="244"/>
    </row>
    <row r="695" s="109" customFormat="1" ht="14.25">
      <c r="B695" s="244"/>
    </row>
    <row r="696" s="109" customFormat="1" ht="14.25">
      <c r="B696" s="244"/>
    </row>
    <row r="697" s="109" customFormat="1" ht="14.25">
      <c r="B697" s="244"/>
    </row>
    <row r="698" s="109" customFormat="1" ht="14.25">
      <c r="B698" s="244"/>
    </row>
    <row r="699" s="109" customFormat="1" ht="14.25">
      <c r="B699" s="244"/>
    </row>
    <row r="700" s="109" customFormat="1" ht="14.25">
      <c r="B700" s="244"/>
    </row>
    <row r="701" s="109" customFormat="1" ht="14.25">
      <c r="B701" s="244"/>
    </row>
    <row r="702" s="109" customFormat="1" ht="14.25">
      <c r="B702" s="244"/>
    </row>
    <row r="703" s="109" customFormat="1" ht="14.25">
      <c r="B703" s="244"/>
    </row>
    <row r="704" s="109" customFormat="1" ht="14.25">
      <c r="B704" s="244"/>
    </row>
    <row r="705" s="109" customFormat="1" ht="14.25">
      <c r="B705" s="244"/>
    </row>
    <row r="706" s="109" customFormat="1" ht="14.25">
      <c r="B706" s="244"/>
    </row>
    <row r="707" s="109" customFormat="1" ht="14.25">
      <c r="B707" s="244"/>
    </row>
    <row r="708" s="109" customFormat="1" ht="14.25">
      <c r="B708" s="244"/>
    </row>
    <row r="709" s="109" customFormat="1" ht="14.25">
      <c r="B709" s="244"/>
    </row>
    <row r="710" s="109" customFormat="1" ht="14.25">
      <c r="B710" s="244"/>
    </row>
    <row r="711" s="109" customFormat="1" ht="14.25">
      <c r="B711" s="244"/>
    </row>
    <row r="712" s="109" customFormat="1" ht="14.25">
      <c r="B712" s="244"/>
    </row>
    <row r="713" s="109" customFormat="1" ht="14.25">
      <c r="B713" s="244"/>
    </row>
    <row r="714" s="109" customFormat="1" ht="14.25">
      <c r="B714" s="244"/>
    </row>
    <row r="715" s="109" customFormat="1" ht="14.25">
      <c r="B715" s="244"/>
    </row>
    <row r="716" s="109" customFormat="1" ht="14.25">
      <c r="B716" s="244"/>
    </row>
    <row r="717" s="109" customFormat="1" ht="14.25">
      <c r="B717" s="244"/>
    </row>
    <row r="718" s="109" customFormat="1" ht="14.25">
      <c r="B718" s="244"/>
    </row>
    <row r="719" s="109" customFormat="1" ht="14.25">
      <c r="B719" s="244"/>
    </row>
    <row r="720" s="109" customFormat="1" ht="14.25">
      <c r="B720" s="244"/>
    </row>
    <row r="721" s="109" customFormat="1" ht="14.25">
      <c r="B721" s="244"/>
    </row>
    <row r="722" s="109" customFormat="1" ht="14.25">
      <c r="B722" s="244"/>
    </row>
    <row r="723" s="109" customFormat="1" ht="14.25">
      <c r="B723" s="244"/>
    </row>
    <row r="724" s="109" customFormat="1" ht="14.25">
      <c r="B724" s="244"/>
    </row>
    <row r="725" s="109" customFormat="1" ht="14.25">
      <c r="B725" s="244"/>
    </row>
    <row r="726" s="109" customFormat="1" ht="14.25">
      <c r="B726" s="244"/>
    </row>
    <row r="727" s="109" customFormat="1" ht="14.25">
      <c r="B727" s="244"/>
    </row>
    <row r="728" s="109" customFormat="1" ht="14.25">
      <c r="B728" s="244"/>
    </row>
    <row r="729" s="109" customFormat="1" ht="14.25">
      <c r="B729" s="244"/>
    </row>
    <row r="730" s="109" customFormat="1" ht="14.25">
      <c r="B730" s="244"/>
    </row>
    <row r="731" s="109" customFormat="1" ht="14.25">
      <c r="B731" s="244"/>
    </row>
    <row r="732" s="109" customFormat="1" ht="14.25">
      <c r="B732" s="244"/>
    </row>
    <row r="733" s="109" customFormat="1" ht="14.25">
      <c r="B733" s="244"/>
    </row>
    <row r="734" s="109" customFormat="1" ht="14.25">
      <c r="B734" s="244"/>
    </row>
    <row r="735" s="109" customFormat="1" ht="14.25">
      <c r="B735" s="244"/>
    </row>
    <row r="736" s="109" customFormat="1" ht="14.25">
      <c r="B736" s="244"/>
    </row>
    <row r="737" s="109" customFormat="1" ht="14.25">
      <c r="B737" s="244"/>
    </row>
    <row r="738" s="109" customFormat="1" ht="14.25">
      <c r="B738" s="244"/>
    </row>
    <row r="739" s="109" customFormat="1" ht="14.25">
      <c r="B739" s="244"/>
    </row>
    <row r="740" s="109" customFormat="1" ht="14.25">
      <c r="B740" s="244"/>
    </row>
    <row r="741" s="109" customFormat="1" ht="14.25">
      <c r="B741" s="244"/>
    </row>
    <row r="742" s="109" customFormat="1" ht="14.25">
      <c r="B742" s="244"/>
    </row>
    <row r="743" s="109" customFormat="1" ht="14.25">
      <c r="B743" s="244"/>
    </row>
    <row r="744" s="109" customFormat="1" ht="14.25">
      <c r="B744" s="244"/>
    </row>
    <row r="745" s="109" customFormat="1" ht="14.25">
      <c r="B745" s="244"/>
    </row>
    <row r="746" s="109" customFormat="1" ht="14.25">
      <c r="B746" s="244"/>
    </row>
    <row r="747" s="109" customFormat="1" ht="14.25">
      <c r="B747" s="244"/>
    </row>
    <row r="748" s="109" customFormat="1" ht="14.25">
      <c r="B748" s="244"/>
    </row>
    <row r="749" s="109" customFormat="1" ht="14.25">
      <c r="B749" s="244"/>
    </row>
    <row r="750" s="109" customFormat="1" ht="14.25">
      <c r="B750" s="244"/>
    </row>
    <row r="751" s="109" customFormat="1" ht="14.25">
      <c r="B751" s="244"/>
    </row>
    <row r="752" s="109" customFormat="1" ht="14.25">
      <c r="B752" s="244"/>
    </row>
    <row r="753" s="109" customFormat="1" ht="14.25">
      <c r="B753" s="244"/>
    </row>
    <row r="754" s="109" customFormat="1" ht="14.25">
      <c r="B754" s="244"/>
    </row>
    <row r="755" s="109" customFormat="1" ht="14.25">
      <c r="B755" s="244"/>
    </row>
    <row r="756" s="109" customFormat="1" ht="14.25">
      <c r="B756" s="244"/>
    </row>
    <row r="757" s="109" customFormat="1" ht="14.25">
      <c r="B757" s="244"/>
    </row>
    <row r="758" s="109" customFormat="1" ht="14.25">
      <c r="B758" s="244"/>
    </row>
    <row r="759" s="109" customFormat="1" ht="14.25">
      <c r="B759" s="244"/>
    </row>
    <row r="760" s="109" customFormat="1" ht="14.25">
      <c r="B760" s="244"/>
    </row>
    <row r="761" s="109" customFormat="1" ht="14.25">
      <c r="B761" s="244"/>
    </row>
    <row r="762" s="109" customFormat="1" ht="14.25">
      <c r="B762" s="244"/>
    </row>
    <row r="763" s="109" customFormat="1" ht="14.25">
      <c r="B763" s="244"/>
    </row>
    <row r="764" s="109" customFormat="1" ht="14.25">
      <c r="B764" s="244"/>
    </row>
    <row r="765" s="109" customFormat="1" ht="14.25">
      <c r="B765" s="244"/>
    </row>
    <row r="766" s="109" customFormat="1" ht="14.25">
      <c r="B766" s="244"/>
    </row>
    <row r="767" s="109" customFormat="1" ht="14.25">
      <c r="B767" s="244"/>
    </row>
    <row r="768" s="109" customFormat="1" ht="14.25">
      <c r="B768" s="244"/>
    </row>
    <row r="769" s="109" customFormat="1" ht="14.25">
      <c r="B769" s="244"/>
    </row>
    <row r="770" s="109" customFormat="1" ht="14.25">
      <c r="B770" s="244"/>
    </row>
    <row r="771" s="109" customFormat="1" ht="14.25">
      <c r="B771" s="244"/>
    </row>
    <row r="772" s="109" customFormat="1" ht="14.25">
      <c r="B772" s="244"/>
    </row>
    <row r="773" s="109" customFormat="1" ht="14.25">
      <c r="B773" s="244"/>
    </row>
    <row r="774" s="109" customFormat="1" ht="14.25">
      <c r="B774" s="244"/>
    </row>
    <row r="775" s="109" customFormat="1" ht="14.25">
      <c r="B775" s="244"/>
    </row>
    <row r="776" s="109" customFormat="1" ht="14.25">
      <c r="B776" s="244"/>
    </row>
    <row r="777" s="109" customFormat="1" ht="14.25">
      <c r="B777" s="244"/>
    </row>
    <row r="778" s="109" customFormat="1" ht="14.25">
      <c r="B778" s="244"/>
    </row>
    <row r="779" s="109" customFormat="1" ht="14.25">
      <c r="B779" s="244"/>
    </row>
    <row r="780" s="109" customFormat="1" ht="14.25">
      <c r="B780" s="244"/>
    </row>
    <row r="781" s="109" customFormat="1" ht="14.25">
      <c r="B781" s="244"/>
    </row>
    <row r="782" s="109" customFormat="1" ht="14.25">
      <c r="B782" s="244"/>
    </row>
    <row r="783" s="109" customFormat="1" ht="14.25">
      <c r="B783" s="244"/>
    </row>
    <row r="784" s="109" customFormat="1" ht="14.25">
      <c r="B784" s="244"/>
    </row>
    <row r="785" s="109" customFormat="1" ht="14.25">
      <c r="B785" s="244"/>
    </row>
    <row r="786" s="109" customFormat="1" ht="14.25">
      <c r="B786" s="244"/>
    </row>
    <row r="787" s="109" customFormat="1" ht="14.25">
      <c r="B787" s="244"/>
    </row>
    <row r="788" s="109" customFormat="1" ht="14.25">
      <c r="B788" s="244"/>
    </row>
    <row r="789" s="109" customFormat="1" ht="14.25">
      <c r="B789" s="244"/>
    </row>
    <row r="790" s="109" customFormat="1" ht="14.25">
      <c r="B790" s="244"/>
    </row>
    <row r="791" s="109" customFormat="1" ht="14.25">
      <c r="B791" s="244"/>
    </row>
    <row r="792" s="109" customFormat="1" ht="14.25">
      <c r="B792" s="244"/>
    </row>
    <row r="793" s="109" customFormat="1" ht="14.25">
      <c r="B793" s="244"/>
    </row>
    <row r="794" s="109" customFormat="1" ht="14.25">
      <c r="B794" s="244"/>
    </row>
    <row r="795" s="109" customFormat="1" ht="14.25">
      <c r="B795" s="244"/>
    </row>
    <row r="796" s="109" customFormat="1" ht="14.25">
      <c r="B796" s="244"/>
    </row>
    <row r="797" s="109" customFormat="1" ht="14.25">
      <c r="B797" s="244"/>
    </row>
    <row r="798" s="109" customFormat="1" ht="14.25">
      <c r="B798" s="244"/>
    </row>
    <row r="799" s="109" customFormat="1" ht="14.25">
      <c r="B799" s="244"/>
    </row>
    <row r="800" s="109" customFormat="1" ht="14.25">
      <c r="B800" s="244"/>
    </row>
    <row r="801" s="109" customFormat="1" ht="14.25">
      <c r="B801" s="244"/>
    </row>
    <row r="802" s="109" customFormat="1" ht="14.25">
      <c r="B802" s="244"/>
    </row>
    <row r="803" s="109" customFormat="1" ht="14.25">
      <c r="B803" s="244"/>
    </row>
    <row r="804" s="109" customFormat="1" ht="14.25">
      <c r="B804" s="244"/>
    </row>
    <row r="805" s="109" customFormat="1" ht="14.25">
      <c r="B805" s="244"/>
    </row>
    <row r="806" s="109" customFormat="1" ht="14.25">
      <c r="B806" s="244"/>
    </row>
    <row r="807" s="109" customFormat="1" ht="14.25">
      <c r="B807" s="244"/>
    </row>
    <row r="808" s="109" customFormat="1" ht="14.25">
      <c r="B808" s="244"/>
    </row>
    <row r="809" s="109" customFormat="1" ht="14.25">
      <c r="B809" s="244"/>
    </row>
    <row r="810" s="109" customFormat="1" ht="14.25">
      <c r="B810" s="244"/>
    </row>
    <row r="811" s="109" customFormat="1" ht="14.25">
      <c r="B811" s="244"/>
    </row>
    <row r="812" s="109" customFormat="1" ht="14.25">
      <c r="B812" s="244"/>
    </row>
    <row r="813" s="109" customFormat="1" ht="14.25">
      <c r="B813" s="244"/>
    </row>
    <row r="814" s="109" customFormat="1" ht="14.25">
      <c r="B814" s="244"/>
    </row>
    <row r="815" s="109" customFormat="1" ht="14.25">
      <c r="B815" s="244"/>
    </row>
    <row r="816" s="109" customFormat="1" ht="14.25">
      <c r="B816" s="244"/>
    </row>
    <row r="817" s="109" customFormat="1" ht="14.25">
      <c r="B817" s="244"/>
    </row>
    <row r="818" s="109" customFormat="1" ht="14.25">
      <c r="B818" s="244"/>
    </row>
    <row r="819" s="109" customFormat="1" ht="14.25">
      <c r="B819" s="244"/>
    </row>
    <row r="820" s="109" customFormat="1" ht="14.25">
      <c r="B820" s="244"/>
    </row>
    <row r="821" s="109" customFormat="1" ht="14.25">
      <c r="B821" s="244"/>
    </row>
    <row r="822" s="109" customFormat="1" ht="14.25">
      <c r="B822" s="244"/>
    </row>
    <row r="823" s="109" customFormat="1" ht="14.25">
      <c r="B823" s="244"/>
    </row>
    <row r="824" s="109" customFormat="1" ht="14.25">
      <c r="B824" s="244"/>
    </row>
    <row r="825" s="109" customFormat="1" ht="14.25">
      <c r="B825" s="244"/>
    </row>
    <row r="826" s="109" customFormat="1" ht="14.25">
      <c r="B826" s="244"/>
    </row>
    <row r="827" s="109" customFormat="1" ht="14.25">
      <c r="B827" s="244"/>
    </row>
    <row r="828" s="109" customFormat="1" ht="14.25">
      <c r="B828" s="244"/>
    </row>
    <row r="829" s="109" customFormat="1" ht="14.25">
      <c r="B829" s="244"/>
    </row>
    <row r="830" s="109" customFormat="1" ht="14.25">
      <c r="B830" s="244"/>
    </row>
    <row r="831" s="109" customFormat="1" ht="14.25">
      <c r="B831" s="244"/>
    </row>
    <row r="832" s="109" customFormat="1" ht="14.25">
      <c r="B832" s="244"/>
    </row>
    <row r="833" s="109" customFormat="1" ht="14.25">
      <c r="B833" s="244"/>
    </row>
    <row r="834" s="109" customFormat="1" ht="14.25">
      <c r="B834" s="244"/>
    </row>
    <row r="835" s="109" customFormat="1" ht="14.25">
      <c r="B835" s="244"/>
    </row>
    <row r="836" s="109" customFormat="1" ht="14.25">
      <c r="B836" s="244"/>
    </row>
    <row r="837" s="109" customFormat="1" ht="14.25">
      <c r="B837" s="244"/>
    </row>
    <row r="838" s="109" customFormat="1" ht="14.25">
      <c r="B838" s="244"/>
    </row>
    <row r="839" s="109" customFormat="1" ht="14.25">
      <c r="B839" s="244"/>
    </row>
    <row r="840" s="109" customFormat="1" ht="14.25">
      <c r="B840" s="244"/>
    </row>
    <row r="841" s="109" customFormat="1" ht="14.25">
      <c r="B841" s="244"/>
    </row>
    <row r="842" s="109" customFormat="1" ht="14.25">
      <c r="B842" s="244"/>
    </row>
    <row r="843" s="109" customFormat="1" ht="14.25">
      <c r="B843" s="244"/>
    </row>
    <row r="844" s="109" customFormat="1" ht="14.25">
      <c r="B844" s="244"/>
    </row>
    <row r="845" s="109" customFormat="1" ht="14.25">
      <c r="B845" s="244"/>
    </row>
    <row r="846" s="109" customFormat="1" ht="14.25">
      <c r="B846" s="244"/>
    </row>
    <row r="847" s="109" customFormat="1" ht="14.25">
      <c r="B847" s="244"/>
    </row>
    <row r="848" s="109" customFormat="1" ht="14.25">
      <c r="B848" s="244"/>
    </row>
    <row r="849" s="109" customFormat="1" ht="14.25">
      <c r="B849" s="244"/>
    </row>
    <row r="850" s="109" customFormat="1" ht="14.25">
      <c r="B850" s="244"/>
    </row>
    <row r="851" s="109" customFormat="1" ht="14.25">
      <c r="B851" s="244"/>
    </row>
    <row r="852" s="109" customFormat="1" ht="14.25">
      <c r="B852" s="244"/>
    </row>
    <row r="853" s="109" customFormat="1" ht="14.25">
      <c r="B853" s="244"/>
    </row>
    <row r="854" s="109" customFormat="1" ht="14.25">
      <c r="B854" s="244"/>
    </row>
    <row r="855" s="109" customFormat="1" ht="14.25">
      <c r="B855" s="244"/>
    </row>
    <row r="856" s="109" customFormat="1" ht="14.25">
      <c r="B856" s="244"/>
    </row>
    <row r="857" s="109" customFormat="1" ht="14.25">
      <c r="B857" s="244"/>
    </row>
    <row r="858" s="109" customFormat="1" ht="14.25">
      <c r="B858" s="244"/>
    </row>
    <row r="859" s="109" customFormat="1" ht="14.25">
      <c r="B859" s="244"/>
    </row>
    <row r="860" s="109" customFormat="1" ht="14.25">
      <c r="B860" s="244"/>
    </row>
    <row r="861" s="109" customFormat="1" ht="14.25">
      <c r="B861" s="244"/>
    </row>
    <row r="862" s="109" customFormat="1" ht="14.25">
      <c r="B862" s="244"/>
    </row>
    <row r="863" s="109" customFormat="1" ht="14.25">
      <c r="B863" s="244"/>
    </row>
    <row r="864" s="109" customFormat="1" ht="14.25">
      <c r="B864" s="244"/>
    </row>
    <row r="865" s="109" customFormat="1" ht="14.25">
      <c r="B865" s="244"/>
    </row>
    <row r="866" s="109" customFormat="1" ht="14.25">
      <c r="B866" s="244"/>
    </row>
    <row r="867" s="109" customFormat="1" ht="14.25">
      <c r="B867" s="244"/>
    </row>
    <row r="868" s="109" customFormat="1" ht="14.25">
      <c r="B868" s="244"/>
    </row>
    <row r="869" s="109" customFormat="1" ht="14.25">
      <c r="B869" s="244"/>
    </row>
    <row r="870" s="109" customFormat="1" ht="14.25">
      <c r="B870" s="244"/>
    </row>
    <row r="871" s="109" customFormat="1" ht="14.25">
      <c r="B871" s="244"/>
    </row>
    <row r="872" s="109" customFormat="1" ht="14.25">
      <c r="B872" s="244"/>
    </row>
    <row r="873" s="109" customFormat="1" ht="14.25">
      <c r="B873" s="244"/>
    </row>
    <row r="874" s="109" customFormat="1" ht="14.25">
      <c r="B874" s="244"/>
    </row>
    <row r="875" s="109" customFormat="1" ht="14.25">
      <c r="B875" s="244"/>
    </row>
    <row r="876" s="109" customFormat="1" ht="14.25">
      <c r="B876" s="244"/>
    </row>
    <row r="877" s="109" customFormat="1" ht="14.25">
      <c r="B877" s="244"/>
    </row>
    <row r="878" s="109" customFormat="1" ht="14.25">
      <c r="B878" s="244"/>
    </row>
    <row r="879" s="109" customFormat="1" ht="14.25">
      <c r="B879" s="244"/>
    </row>
    <row r="880" s="109" customFormat="1" ht="14.25">
      <c r="B880" s="244"/>
    </row>
    <row r="881" s="109" customFormat="1" ht="14.25">
      <c r="B881" s="244"/>
    </row>
    <row r="882" s="109" customFormat="1" ht="14.25">
      <c r="B882" s="244"/>
    </row>
    <row r="883" s="109" customFormat="1" ht="14.25">
      <c r="B883" s="244"/>
    </row>
    <row r="884" s="109" customFormat="1" ht="14.25">
      <c r="B884" s="244"/>
    </row>
    <row r="885" s="109" customFormat="1" ht="14.25">
      <c r="B885" s="244"/>
    </row>
    <row r="886" s="109" customFormat="1" ht="14.25">
      <c r="B886" s="244"/>
    </row>
    <row r="887" s="109" customFormat="1" ht="14.25">
      <c r="B887" s="244"/>
    </row>
    <row r="888" s="109" customFormat="1" ht="14.25">
      <c r="B888" s="244"/>
    </row>
    <row r="889" s="109" customFormat="1" ht="14.25">
      <c r="B889" s="244"/>
    </row>
    <row r="890" s="109" customFormat="1" ht="14.25">
      <c r="B890" s="244"/>
    </row>
    <row r="891" s="109" customFormat="1" ht="14.25">
      <c r="B891" s="244"/>
    </row>
    <row r="892" s="109" customFormat="1" ht="14.25">
      <c r="B892" s="244"/>
    </row>
    <row r="893" s="109" customFormat="1" ht="14.25">
      <c r="B893" s="244"/>
    </row>
    <row r="894" s="109" customFormat="1" ht="14.25">
      <c r="B894" s="244"/>
    </row>
    <row r="895" s="109" customFormat="1" ht="14.25">
      <c r="B895" s="244"/>
    </row>
    <row r="896" s="109" customFormat="1" ht="14.25">
      <c r="B896" s="244"/>
    </row>
    <row r="897" s="109" customFormat="1" ht="14.25">
      <c r="B897" s="244"/>
    </row>
    <row r="898" s="109" customFormat="1" ht="14.25">
      <c r="B898" s="244"/>
    </row>
    <row r="899" s="109" customFormat="1" ht="14.25">
      <c r="B899" s="244"/>
    </row>
    <row r="900" s="109" customFormat="1" ht="14.25">
      <c r="B900" s="244"/>
    </row>
    <row r="901" s="109" customFormat="1" ht="14.25">
      <c r="B901" s="244"/>
    </row>
    <row r="902" s="109" customFormat="1" ht="14.25">
      <c r="B902" s="244"/>
    </row>
    <row r="903" s="109" customFormat="1" ht="14.25">
      <c r="B903" s="244"/>
    </row>
    <row r="904" s="109" customFormat="1" ht="14.25">
      <c r="B904" s="244"/>
    </row>
    <row r="905" s="109" customFormat="1" ht="14.25">
      <c r="B905" s="244"/>
    </row>
    <row r="906" s="109" customFormat="1" ht="14.25">
      <c r="B906" s="244"/>
    </row>
    <row r="907" s="109" customFormat="1" ht="14.25">
      <c r="B907" s="244"/>
    </row>
    <row r="908" s="109" customFormat="1" ht="14.25">
      <c r="B908" s="244"/>
    </row>
    <row r="909" s="109" customFormat="1" ht="14.25">
      <c r="B909" s="244"/>
    </row>
    <row r="910" s="109" customFormat="1" ht="14.25">
      <c r="B910" s="244"/>
    </row>
    <row r="911" s="109" customFormat="1" ht="14.25">
      <c r="B911" s="244"/>
    </row>
    <row r="912" s="109" customFormat="1" ht="14.25">
      <c r="B912" s="244"/>
    </row>
    <row r="913" s="109" customFormat="1" ht="14.25">
      <c r="B913" s="244"/>
    </row>
    <row r="914" s="109" customFormat="1" ht="14.25">
      <c r="B914" s="244"/>
    </row>
    <row r="915" s="109" customFormat="1" ht="14.25">
      <c r="B915" s="244"/>
    </row>
    <row r="916" s="109" customFormat="1" ht="14.25">
      <c r="B916" s="244"/>
    </row>
    <row r="917" s="109" customFormat="1" ht="14.25">
      <c r="B917" s="244"/>
    </row>
    <row r="918" s="109" customFormat="1" ht="14.25">
      <c r="B918" s="244"/>
    </row>
    <row r="919" s="109" customFormat="1" ht="14.25">
      <c r="B919" s="244"/>
    </row>
    <row r="920" s="109" customFormat="1" ht="14.25">
      <c r="B920" s="244"/>
    </row>
    <row r="921" s="109" customFormat="1" ht="14.25">
      <c r="B921" s="244"/>
    </row>
    <row r="922" s="109" customFormat="1" ht="14.25">
      <c r="B922" s="244"/>
    </row>
    <row r="923" s="109" customFormat="1" ht="14.25">
      <c r="B923" s="244"/>
    </row>
    <row r="924" s="109" customFormat="1" ht="14.25">
      <c r="B924" s="244"/>
    </row>
    <row r="925" s="109" customFormat="1" ht="14.25">
      <c r="B925" s="244"/>
    </row>
    <row r="926" s="109" customFormat="1" ht="14.25">
      <c r="B926" s="244"/>
    </row>
    <row r="927" s="109" customFormat="1" ht="14.25">
      <c r="B927" s="244"/>
    </row>
    <row r="928" s="109" customFormat="1" ht="14.25">
      <c r="B928" s="244"/>
    </row>
    <row r="929" s="109" customFormat="1" ht="14.25">
      <c r="B929" s="244"/>
    </row>
    <row r="930" s="109" customFormat="1" ht="14.25">
      <c r="B930" s="244"/>
    </row>
    <row r="931" s="109" customFormat="1" ht="14.25">
      <c r="B931" s="244"/>
    </row>
    <row r="932" s="109" customFormat="1" ht="14.25">
      <c r="B932" s="244"/>
    </row>
    <row r="933" s="109" customFormat="1" ht="14.25">
      <c r="B933" s="244"/>
    </row>
    <row r="934" s="109" customFormat="1" ht="14.25">
      <c r="B934" s="244"/>
    </row>
    <row r="935" s="109" customFormat="1" ht="14.25">
      <c r="B935" s="244"/>
    </row>
    <row r="936" s="109" customFormat="1" ht="14.25">
      <c r="B936" s="244"/>
    </row>
    <row r="937" s="109" customFormat="1" ht="14.25">
      <c r="B937" s="244"/>
    </row>
    <row r="938" s="109" customFormat="1" ht="14.25">
      <c r="B938" s="244"/>
    </row>
    <row r="939" s="109" customFormat="1" ht="14.25">
      <c r="B939" s="244"/>
    </row>
    <row r="940" s="109" customFormat="1" ht="14.25">
      <c r="B940" s="244"/>
    </row>
    <row r="941" s="109" customFormat="1" ht="14.25">
      <c r="B941" s="244"/>
    </row>
    <row r="942" s="109" customFormat="1" ht="14.25">
      <c r="B942" s="244"/>
    </row>
    <row r="943" s="109" customFormat="1" ht="14.25">
      <c r="B943" s="244"/>
    </row>
    <row r="944" s="109" customFormat="1" ht="14.25">
      <c r="B944" s="244"/>
    </row>
    <row r="945" s="109" customFormat="1" ht="14.25">
      <c r="B945" s="244"/>
    </row>
    <row r="946" s="109" customFormat="1" ht="14.25">
      <c r="B946" s="244"/>
    </row>
    <row r="947" s="109" customFormat="1" ht="14.25">
      <c r="B947" s="244"/>
    </row>
    <row r="948" s="109" customFormat="1" ht="14.25">
      <c r="B948" s="244"/>
    </row>
    <row r="949" s="109" customFormat="1" ht="14.25">
      <c r="B949" s="244"/>
    </row>
    <row r="950" s="109" customFormat="1" ht="14.25">
      <c r="B950" s="244"/>
    </row>
    <row r="951" s="109" customFormat="1" ht="14.25">
      <c r="B951" s="244"/>
    </row>
    <row r="952" s="109" customFormat="1" ht="14.25">
      <c r="B952" s="244"/>
    </row>
    <row r="953" s="109" customFormat="1" ht="14.25">
      <c r="B953" s="244"/>
    </row>
    <row r="954" s="109" customFormat="1" ht="14.25">
      <c r="B954" s="244"/>
    </row>
    <row r="955" s="109" customFormat="1" ht="14.25">
      <c r="B955" s="244"/>
    </row>
    <row r="956" s="109" customFormat="1" ht="14.25">
      <c r="B956" s="244"/>
    </row>
    <row r="957" s="109" customFormat="1" ht="14.25">
      <c r="B957" s="244"/>
    </row>
    <row r="958" s="109" customFormat="1" ht="14.25">
      <c r="B958" s="244"/>
    </row>
    <row r="959" s="109" customFormat="1" ht="14.25">
      <c r="B959" s="244"/>
    </row>
    <row r="960" s="109" customFormat="1" ht="14.25">
      <c r="B960" s="244"/>
    </row>
    <row r="961" s="109" customFormat="1" ht="14.25">
      <c r="B961" s="244"/>
    </row>
    <row r="962" s="109" customFormat="1" ht="14.25">
      <c r="B962" s="244"/>
    </row>
    <row r="963" s="109" customFormat="1" ht="14.25">
      <c r="B963" s="244"/>
    </row>
    <row r="964" s="109" customFormat="1" ht="14.25">
      <c r="B964" s="244"/>
    </row>
    <row r="965" s="109" customFormat="1" ht="14.25">
      <c r="B965" s="244"/>
    </row>
    <row r="966" s="109" customFormat="1" ht="14.25">
      <c r="B966" s="244"/>
    </row>
    <row r="967" s="109" customFormat="1" ht="14.25">
      <c r="B967" s="244"/>
    </row>
    <row r="968" s="109" customFormat="1" ht="14.25">
      <c r="B968" s="244"/>
    </row>
    <row r="969" s="109" customFormat="1" ht="14.25">
      <c r="B969" s="244"/>
    </row>
    <row r="970" s="109" customFormat="1" ht="14.25">
      <c r="B970" s="244"/>
    </row>
    <row r="971" s="109" customFormat="1" ht="14.25">
      <c r="B971" s="244"/>
    </row>
    <row r="972" s="109" customFormat="1" ht="14.25">
      <c r="B972" s="244"/>
    </row>
    <row r="973" s="109" customFormat="1" ht="14.25">
      <c r="B973" s="244"/>
    </row>
    <row r="974" s="109" customFormat="1" ht="14.25">
      <c r="B974" s="244"/>
    </row>
    <row r="975" s="109" customFormat="1" ht="14.25">
      <c r="B975" s="244"/>
    </row>
    <row r="976" s="109" customFormat="1" ht="14.25">
      <c r="B976" s="244"/>
    </row>
    <row r="977" s="109" customFormat="1" ht="14.25">
      <c r="B977" s="244"/>
    </row>
    <row r="978" s="109" customFormat="1" ht="14.25">
      <c r="B978" s="244"/>
    </row>
    <row r="979" s="109" customFormat="1" ht="14.25">
      <c r="B979" s="244"/>
    </row>
    <row r="980" s="109" customFormat="1" ht="14.25">
      <c r="B980" s="244"/>
    </row>
    <row r="981" s="109" customFormat="1" ht="14.25">
      <c r="B981" s="244"/>
    </row>
    <row r="982" s="109" customFormat="1" ht="14.25">
      <c r="B982" s="244"/>
    </row>
    <row r="983" s="109" customFormat="1" ht="14.25">
      <c r="B983" s="244"/>
    </row>
    <row r="984" s="109" customFormat="1" ht="14.25">
      <c r="B984" s="244"/>
    </row>
    <row r="985" s="109" customFormat="1" ht="14.25">
      <c r="B985" s="244"/>
    </row>
    <row r="986" s="109" customFormat="1" ht="14.25">
      <c r="B986" s="244"/>
    </row>
    <row r="987" s="109" customFormat="1" ht="14.25">
      <c r="B987" s="244"/>
    </row>
    <row r="988" s="109" customFormat="1" ht="14.25">
      <c r="B988" s="244"/>
    </row>
    <row r="989" s="109" customFormat="1" ht="14.25">
      <c r="B989" s="244"/>
    </row>
    <row r="990" s="109" customFormat="1" ht="14.25">
      <c r="B990" s="244"/>
    </row>
    <row r="991" s="109" customFormat="1" ht="14.25">
      <c r="B991" s="244"/>
    </row>
    <row r="992" s="109" customFormat="1" ht="14.25">
      <c r="B992" s="244"/>
    </row>
    <row r="993" s="109" customFormat="1" ht="14.25">
      <c r="B993" s="244"/>
    </row>
    <row r="994" s="109" customFormat="1" ht="14.25">
      <c r="B994" s="244"/>
    </row>
    <row r="995" s="109" customFormat="1" ht="14.25">
      <c r="B995" s="244"/>
    </row>
    <row r="996" s="109" customFormat="1" ht="14.25">
      <c r="B996" s="244"/>
    </row>
    <row r="997" s="109" customFormat="1" ht="14.25">
      <c r="B997" s="244"/>
    </row>
    <row r="998" s="109" customFormat="1" ht="14.25">
      <c r="B998" s="244"/>
    </row>
    <row r="999" s="109" customFormat="1" ht="14.25">
      <c r="B999" s="244"/>
    </row>
    <row r="1000" s="109" customFormat="1" ht="14.25">
      <c r="B1000" s="244"/>
    </row>
    <row r="1001" s="109" customFormat="1" ht="14.25">
      <c r="B1001" s="244"/>
    </row>
    <row r="1002" s="109" customFormat="1" ht="14.25">
      <c r="B1002" s="244"/>
    </row>
    <row r="1003" s="109" customFormat="1" ht="14.25">
      <c r="B1003" s="244"/>
    </row>
    <row r="1004" s="109" customFormat="1" ht="14.25">
      <c r="B1004" s="244"/>
    </row>
    <row r="1005" s="109" customFormat="1" ht="14.25">
      <c r="B1005" s="244"/>
    </row>
  </sheetData>
  <sheetProtection/>
  <protectedRanges>
    <protectedRange sqref="B30:B35" name="区域2"/>
    <protectedRange sqref="B11" name="区域1_1"/>
    <protectedRange sqref="B23:B25" name="区域2_2"/>
    <protectedRange sqref="A37" name="区域3"/>
    <protectedRange sqref="B31:B36" name="区域2_1"/>
    <protectedRange sqref="B12" name="区域1_1_1"/>
    <protectedRange sqref="B13:B15" name="区域2_1_1"/>
    <protectedRange sqref="B24:B26" name="区域2_2_1"/>
  </protectedRanges>
  <mergeCells count="2">
    <mergeCell ref="A1:B1"/>
    <mergeCell ref="C2:D2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C000"/>
  </sheetPr>
  <dimension ref="A1:B60"/>
  <sheetViews>
    <sheetView zoomScaleSheetLayoutView="100" workbookViewId="0" topLeftCell="A25">
      <selection activeCell="B49" sqref="B49"/>
    </sheetView>
  </sheetViews>
  <sheetFormatPr defaultColWidth="9.00390625" defaultRowHeight="14.25"/>
  <cols>
    <col min="1" max="1" width="64.25390625" style="223" customWidth="1"/>
    <col min="2" max="2" width="13.00390625" style="223" customWidth="1"/>
    <col min="3" max="16384" width="9.00390625" style="203" customWidth="1"/>
  </cols>
  <sheetData>
    <row r="1" spans="1:2" s="219" customFormat="1" ht="36.75" customHeight="1">
      <c r="A1" s="224" t="s">
        <v>1238</v>
      </c>
      <c r="B1" s="224"/>
    </row>
    <row r="2" spans="1:2" s="220" customFormat="1" ht="22.5" customHeight="1">
      <c r="A2" s="225"/>
      <c r="B2" s="226" t="s">
        <v>1</v>
      </c>
    </row>
    <row r="3" spans="1:2" s="221" customFormat="1" ht="19.5" customHeight="1">
      <c r="A3" s="118" t="s">
        <v>2</v>
      </c>
      <c r="B3" s="118" t="s">
        <v>1239</v>
      </c>
    </row>
    <row r="4" spans="1:2" s="221" customFormat="1" ht="19.5" customHeight="1">
      <c r="A4" s="227" t="s">
        <v>1227</v>
      </c>
      <c r="B4" s="228">
        <f>SUM(B5:B7)</f>
        <v>3</v>
      </c>
    </row>
    <row r="5" spans="1:2" s="221" customFormat="1" ht="19.5" customHeight="1">
      <c r="A5" s="214" t="s">
        <v>1240</v>
      </c>
      <c r="B5" s="229">
        <v>3</v>
      </c>
    </row>
    <row r="6" spans="1:2" s="221" customFormat="1" ht="19.5" customHeight="1">
      <c r="A6" s="214" t="s">
        <v>1241</v>
      </c>
      <c r="B6" s="229"/>
    </row>
    <row r="7" spans="1:2" s="221" customFormat="1" ht="19.5" customHeight="1">
      <c r="A7" s="214" t="s">
        <v>1242</v>
      </c>
      <c r="B7" s="229"/>
    </row>
    <row r="8" spans="1:2" s="221" customFormat="1" ht="19.5" customHeight="1">
      <c r="A8" s="227" t="s">
        <v>1228</v>
      </c>
      <c r="B8" s="229">
        <f>SUM(B9:B11)</f>
        <v>1788</v>
      </c>
    </row>
    <row r="9" spans="1:2" s="221" customFormat="1" ht="19.5" customHeight="1">
      <c r="A9" s="214" t="s">
        <v>1243</v>
      </c>
      <c r="B9" s="229">
        <v>1788</v>
      </c>
    </row>
    <row r="10" spans="1:2" s="221" customFormat="1" ht="19.5" customHeight="1">
      <c r="A10" s="214" t="s">
        <v>1244</v>
      </c>
      <c r="B10" s="229"/>
    </row>
    <row r="11" spans="1:2" s="221" customFormat="1" ht="19.5" customHeight="1">
      <c r="A11" s="214" t="s">
        <v>1245</v>
      </c>
      <c r="B11" s="229"/>
    </row>
    <row r="12" spans="1:2" s="221" customFormat="1" ht="19.5" customHeight="1">
      <c r="A12" s="227" t="s">
        <v>1229</v>
      </c>
      <c r="B12" s="229">
        <f>SUM(B13:B14)</f>
        <v>0</v>
      </c>
    </row>
    <row r="13" spans="1:2" s="221" customFormat="1" ht="19.5" customHeight="1">
      <c r="A13" s="227" t="s">
        <v>1246</v>
      </c>
      <c r="B13" s="229"/>
    </row>
    <row r="14" spans="1:2" s="221" customFormat="1" ht="19.5" customHeight="1">
      <c r="A14" s="227" t="s">
        <v>1247</v>
      </c>
      <c r="B14" s="229"/>
    </row>
    <row r="15" spans="1:2" s="221" customFormat="1" ht="19.5" customHeight="1">
      <c r="A15" s="227" t="s">
        <v>1230</v>
      </c>
      <c r="B15" s="229">
        <f>SUM(B16:B25)</f>
        <v>0</v>
      </c>
    </row>
    <row r="16" spans="1:2" s="221" customFormat="1" ht="19.5" customHeight="1">
      <c r="A16" s="227" t="s">
        <v>1248</v>
      </c>
      <c r="B16" s="229"/>
    </row>
    <row r="17" spans="1:2" ht="19.5" customHeight="1">
      <c r="A17" s="227" t="s">
        <v>1249</v>
      </c>
      <c r="B17" s="229"/>
    </row>
    <row r="18" spans="1:2" ht="19.5" customHeight="1">
      <c r="A18" s="227" t="s">
        <v>1250</v>
      </c>
      <c r="B18" s="229"/>
    </row>
    <row r="19" spans="1:2" ht="19.5" customHeight="1">
      <c r="A19" s="227" t="s">
        <v>1251</v>
      </c>
      <c r="B19" s="229"/>
    </row>
    <row r="20" spans="1:2" ht="19.5" customHeight="1">
      <c r="A20" s="227" t="s">
        <v>1252</v>
      </c>
      <c r="B20" s="229"/>
    </row>
    <row r="21" spans="1:2" ht="19.5" customHeight="1">
      <c r="A21" s="227" t="s">
        <v>1253</v>
      </c>
      <c r="B21" s="229"/>
    </row>
    <row r="22" spans="1:2" ht="19.5" customHeight="1">
      <c r="A22" s="227" t="s">
        <v>1254</v>
      </c>
      <c r="B22" s="229"/>
    </row>
    <row r="23" spans="1:2" ht="19.5" customHeight="1">
      <c r="A23" s="227" t="s">
        <v>1255</v>
      </c>
      <c r="B23" s="229"/>
    </row>
    <row r="24" spans="1:2" ht="19.5" customHeight="1">
      <c r="A24" s="227" t="s">
        <v>1256</v>
      </c>
      <c r="B24" s="229"/>
    </row>
    <row r="25" spans="1:2" ht="19.5" customHeight="1">
      <c r="A25" s="227" t="s">
        <v>1257</v>
      </c>
      <c r="B25" s="229"/>
    </row>
    <row r="26" spans="1:2" ht="19.5" customHeight="1">
      <c r="A26" s="227" t="s">
        <v>1231</v>
      </c>
      <c r="B26" s="229">
        <f>SUM(B27:B31)</f>
        <v>68</v>
      </c>
    </row>
    <row r="27" spans="1:2" ht="19.5" customHeight="1">
      <c r="A27" s="227" t="s">
        <v>1258</v>
      </c>
      <c r="B27" s="229">
        <v>68</v>
      </c>
    </row>
    <row r="28" spans="1:2" ht="19.5" customHeight="1">
      <c r="A28" s="215" t="s">
        <v>1259</v>
      </c>
      <c r="B28" s="229"/>
    </row>
    <row r="29" spans="1:2" ht="19.5" customHeight="1">
      <c r="A29" s="215" t="s">
        <v>1260</v>
      </c>
      <c r="B29" s="229"/>
    </row>
    <row r="30" spans="1:2" ht="19.5" customHeight="1">
      <c r="A30" s="230" t="s">
        <v>1261</v>
      </c>
      <c r="B30" s="229"/>
    </row>
    <row r="31" spans="1:2" ht="19.5" customHeight="1">
      <c r="A31" s="230" t="s">
        <v>1262</v>
      </c>
      <c r="B31" s="229"/>
    </row>
    <row r="32" spans="1:2" ht="19.5" customHeight="1">
      <c r="A32" s="214" t="s">
        <v>1232</v>
      </c>
      <c r="B32" s="229">
        <f>SUM(B33:B42)</f>
        <v>0</v>
      </c>
    </row>
    <row r="33" spans="1:2" ht="19.5" customHeight="1">
      <c r="A33" s="215" t="s">
        <v>1263</v>
      </c>
      <c r="B33" s="229"/>
    </row>
    <row r="34" spans="1:2" ht="19.5" customHeight="1">
      <c r="A34" s="215" t="s">
        <v>1264</v>
      </c>
      <c r="B34" s="229"/>
    </row>
    <row r="35" spans="1:2" ht="19.5" customHeight="1">
      <c r="A35" s="215" t="s">
        <v>1265</v>
      </c>
      <c r="B35" s="229"/>
    </row>
    <row r="36" spans="1:2" ht="19.5" customHeight="1">
      <c r="A36" s="215" t="s">
        <v>1266</v>
      </c>
      <c r="B36" s="229"/>
    </row>
    <row r="37" spans="1:2" ht="19.5" customHeight="1">
      <c r="A37" s="215" t="s">
        <v>1267</v>
      </c>
      <c r="B37" s="229"/>
    </row>
    <row r="38" spans="1:2" ht="19.5" customHeight="1">
      <c r="A38" s="215" t="s">
        <v>1268</v>
      </c>
      <c r="B38" s="229"/>
    </row>
    <row r="39" spans="1:2" ht="19.5" customHeight="1">
      <c r="A39" s="215" t="s">
        <v>1269</v>
      </c>
      <c r="B39" s="229"/>
    </row>
    <row r="40" spans="1:2" ht="19.5" customHeight="1">
      <c r="A40" s="215" t="s">
        <v>1270</v>
      </c>
      <c r="B40" s="229"/>
    </row>
    <row r="41" spans="1:2" ht="19.5" customHeight="1">
      <c r="A41" s="215" t="s">
        <v>1271</v>
      </c>
      <c r="B41" s="229"/>
    </row>
    <row r="42" spans="1:2" s="222" customFormat="1" ht="19.5" customHeight="1">
      <c r="A42" s="215" t="s">
        <v>1272</v>
      </c>
      <c r="B42" s="229"/>
    </row>
    <row r="43" spans="1:2" ht="19.5" customHeight="1">
      <c r="A43" s="214" t="s">
        <v>1273</v>
      </c>
      <c r="B43" s="229">
        <f>SUM(B44)</f>
        <v>0</v>
      </c>
    </row>
    <row r="44" spans="1:2" ht="19.5" customHeight="1">
      <c r="A44" s="215" t="s">
        <v>1274</v>
      </c>
      <c r="B44" s="229"/>
    </row>
    <row r="45" spans="1:2" ht="19.5" customHeight="1">
      <c r="A45" s="214" t="s">
        <v>1275</v>
      </c>
      <c r="B45" s="229">
        <f>SUM(B46:B48)</f>
        <v>39</v>
      </c>
    </row>
    <row r="46" spans="1:2" ht="19.5" customHeight="1">
      <c r="A46" s="215" t="s">
        <v>1276</v>
      </c>
      <c r="B46" s="229"/>
    </row>
    <row r="47" spans="1:2" ht="19.5" customHeight="1">
      <c r="A47" s="215" t="s">
        <v>1277</v>
      </c>
      <c r="B47" s="229"/>
    </row>
    <row r="48" spans="1:2" ht="19.5" customHeight="1">
      <c r="A48" s="215" t="s">
        <v>1278</v>
      </c>
      <c r="B48" s="229">
        <v>39</v>
      </c>
    </row>
    <row r="49" spans="1:2" ht="19.5" customHeight="1">
      <c r="A49" s="214" t="s">
        <v>1279</v>
      </c>
      <c r="B49" s="229">
        <v>790</v>
      </c>
    </row>
    <row r="50" spans="1:2" ht="19.5" customHeight="1">
      <c r="A50" s="214" t="s">
        <v>1280</v>
      </c>
      <c r="B50" s="229"/>
    </row>
    <row r="51" spans="1:2" ht="19.5" customHeight="1">
      <c r="A51" s="214"/>
      <c r="B51" s="229"/>
    </row>
    <row r="52" spans="1:2" ht="19.5" customHeight="1">
      <c r="A52" s="214"/>
      <c r="B52" s="229"/>
    </row>
    <row r="53" spans="1:2" ht="19.5" customHeight="1">
      <c r="A53" s="214"/>
      <c r="B53" s="229"/>
    </row>
    <row r="54" spans="1:2" ht="19.5" customHeight="1">
      <c r="A54" s="214"/>
      <c r="B54" s="229"/>
    </row>
    <row r="55" spans="1:2" ht="19.5" customHeight="1">
      <c r="A55" s="214"/>
      <c r="B55" s="229"/>
    </row>
    <row r="56" spans="1:2" ht="19.5" customHeight="1">
      <c r="A56" s="214"/>
      <c r="B56" s="229"/>
    </row>
    <row r="57" spans="1:2" ht="19.5" customHeight="1">
      <c r="A57" s="214"/>
      <c r="B57" s="229"/>
    </row>
    <row r="58" spans="1:2" ht="19.5" customHeight="1">
      <c r="A58" s="214"/>
      <c r="B58" s="229"/>
    </row>
    <row r="59" spans="1:2" ht="19.5" customHeight="1">
      <c r="A59" s="231"/>
      <c r="B59" s="229"/>
    </row>
    <row r="60" spans="1:2" ht="19.5" customHeight="1">
      <c r="A60" s="231" t="s">
        <v>84</v>
      </c>
      <c r="B60" s="229">
        <f>SUM(B4,B8,B12,B15,B26,B32,B43,B45,B49:B50)</f>
        <v>2688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portrait" paperSize="9" scale="9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C000"/>
  </sheetPr>
  <dimension ref="A1:B15"/>
  <sheetViews>
    <sheetView zoomScaleSheetLayoutView="100" workbookViewId="0" topLeftCell="A1">
      <selection activeCell="A2" sqref="A2"/>
    </sheetView>
  </sheetViews>
  <sheetFormatPr defaultColWidth="9.00390625" defaultRowHeight="14.25"/>
  <cols>
    <col min="1" max="1" width="43.375" style="203" customWidth="1"/>
    <col min="2" max="2" width="34.375" style="204" customWidth="1"/>
    <col min="3" max="16384" width="9.00390625" style="203" customWidth="1"/>
  </cols>
  <sheetData>
    <row r="1" spans="1:2" s="196" customFormat="1" ht="32.25" customHeight="1">
      <c r="A1" s="205" t="s">
        <v>1281</v>
      </c>
      <c r="B1" s="206"/>
    </row>
    <row r="2" s="140" customFormat="1" ht="18" customHeight="1">
      <c r="B2" s="207" t="s">
        <v>1</v>
      </c>
    </row>
    <row r="3" spans="1:2" s="141" customFormat="1" ht="22.5" customHeight="1">
      <c r="A3" s="144" t="s">
        <v>2</v>
      </c>
      <c r="B3" s="208" t="s">
        <v>1239</v>
      </c>
    </row>
    <row r="4" spans="1:2" ht="22.5" customHeight="1">
      <c r="A4" s="209" t="s">
        <v>77</v>
      </c>
      <c r="B4" s="210">
        <f>B5+B7+B9+B11</f>
        <v>1895</v>
      </c>
    </row>
    <row r="5" spans="1:2" ht="22.5" customHeight="1">
      <c r="A5" s="211" t="s">
        <v>1227</v>
      </c>
      <c r="B5" s="212">
        <v>3</v>
      </c>
    </row>
    <row r="6" spans="1:2" ht="22.5" customHeight="1">
      <c r="A6" s="213" t="s">
        <v>1240</v>
      </c>
      <c r="B6" s="212">
        <v>3</v>
      </c>
    </row>
    <row r="7" spans="1:2" ht="22.5" customHeight="1">
      <c r="A7" s="211" t="s">
        <v>1228</v>
      </c>
      <c r="B7" s="212">
        <v>1788</v>
      </c>
    </row>
    <row r="8" spans="1:2" ht="22.5" customHeight="1">
      <c r="A8" s="213" t="s">
        <v>1243</v>
      </c>
      <c r="B8" s="212">
        <v>1788</v>
      </c>
    </row>
    <row r="9" spans="1:2" ht="22.5" customHeight="1">
      <c r="A9" s="211" t="s">
        <v>1231</v>
      </c>
      <c r="B9" s="212">
        <v>68</v>
      </c>
    </row>
    <row r="10" spans="1:2" ht="22.5" customHeight="1">
      <c r="A10" s="211" t="s">
        <v>1258</v>
      </c>
      <c r="B10" s="212">
        <v>68</v>
      </c>
    </row>
    <row r="11" spans="1:2" ht="22.5" customHeight="1">
      <c r="A11" s="214" t="s">
        <v>1275</v>
      </c>
      <c r="B11" s="212">
        <v>36</v>
      </c>
    </row>
    <row r="12" spans="1:2" ht="22.5" customHeight="1">
      <c r="A12" s="215" t="s">
        <v>1278</v>
      </c>
      <c r="B12" s="212">
        <v>36</v>
      </c>
    </row>
    <row r="13" spans="1:2" ht="22.5" customHeight="1">
      <c r="A13" s="216"/>
      <c r="B13" s="217"/>
    </row>
    <row r="14" spans="1:2" ht="22.5" customHeight="1">
      <c r="A14" s="216"/>
      <c r="B14" s="217"/>
    </row>
    <row r="15" spans="1:2" ht="22.5" customHeight="1">
      <c r="A15" s="216"/>
      <c r="B15" s="218"/>
    </row>
  </sheetData>
  <sheetProtection/>
  <protectedRanges>
    <protectedRange sqref="B12" name="区域1"/>
  </protectedRanges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7"/>
  </sheetPr>
  <dimension ref="A1:B6"/>
  <sheetViews>
    <sheetView zoomScaleSheetLayoutView="100" workbookViewId="0" topLeftCell="A1">
      <selection activeCell="A1" sqref="A1:IV65536"/>
    </sheetView>
  </sheetViews>
  <sheetFormatPr defaultColWidth="9.00390625" defaultRowHeight="21.75" customHeight="1"/>
  <cols>
    <col min="1" max="1" width="28.375" style="196" customWidth="1"/>
    <col min="2" max="2" width="40.00390625" style="197" customWidth="1"/>
    <col min="3" max="16384" width="16.50390625" style="196" customWidth="1"/>
  </cols>
  <sheetData>
    <row r="1" spans="1:2" s="196" customFormat="1" ht="32.25" customHeight="1">
      <c r="A1" s="199" t="s">
        <v>1282</v>
      </c>
      <c r="B1" s="199"/>
    </row>
    <row r="2" s="140" customFormat="1" ht="18" customHeight="1">
      <c r="B2" s="143" t="s">
        <v>1</v>
      </c>
    </row>
    <row r="3" spans="1:2" s="141" customFormat="1" ht="21.75" customHeight="1">
      <c r="A3" s="144" t="s">
        <v>2</v>
      </c>
      <c r="B3" s="145" t="s">
        <v>1239</v>
      </c>
    </row>
    <row r="4" spans="1:2" s="197" customFormat="1" ht="19.5" customHeight="1">
      <c r="A4" s="200" t="s">
        <v>1283</v>
      </c>
      <c r="B4" s="201">
        <v>1895</v>
      </c>
    </row>
    <row r="5" s="198" customFormat="1" ht="21.75" customHeight="1"/>
    <row r="6" s="198" customFormat="1" ht="21.75" customHeight="1">
      <c r="B6" s="202"/>
    </row>
    <row r="7" s="198" customFormat="1" ht="21.75" customHeight="1"/>
    <row r="8" s="198" customFormat="1" ht="21.75" customHeight="1"/>
  </sheetData>
  <sheetProtection/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1:IV31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9.25390625" style="393" customWidth="1"/>
    <col min="2" max="2" width="45.125" style="186" customWidth="1"/>
    <col min="3" max="3" width="15.25390625" style="186" customWidth="1"/>
    <col min="4" max="4" width="16.125" style="414" customWidth="1"/>
    <col min="5" max="5" width="9.50390625" style="186" customWidth="1"/>
    <col min="6" max="254" width="9.00390625" style="186" customWidth="1"/>
    <col min="255" max="16384" width="9.00390625" style="203" customWidth="1"/>
  </cols>
  <sheetData>
    <row r="1" spans="1:256" s="413" customFormat="1" ht="33.75" customHeight="1">
      <c r="A1" s="188" t="s">
        <v>17</v>
      </c>
      <c r="B1" s="188"/>
      <c r="C1" s="188"/>
      <c r="D1" s="415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  <c r="U1" s="186"/>
      <c r="V1" s="186"/>
      <c r="W1" s="186"/>
      <c r="X1" s="186"/>
      <c r="Y1" s="186"/>
      <c r="Z1" s="186"/>
      <c r="AA1" s="186"/>
      <c r="AB1" s="186"/>
      <c r="AC1" s="186"/>
      <c r="AD1" s="186"/>
      <c r="AE1" s="186"/>
      <c r="AF1" s="186"/>
      <c r="AG1" s="186"/>
      <c r="AH1" s="186"/>
      <c r="AI1" s="186"/>
      <c r="AJ1" s="186"/>
      <c r="AK1" s="186"/>
      <c r="AL1" s="186"/>
      <c r="AM1" s="186"/>
      <c r="AN1" s="186"/>
      <c r="AO1" s="186"/>
      <c r="AP1" s="186"/>
      <c r="AQ1" s="186"/>
      <c r="AR1" s="186"/>
      <c r="AS1" s="186"/>
      <c r="AT1" s="186"/>
      <c r="AU1" s="186"/>
      <c r="AV1" s="186"/>
      <c r="AW1" s="186"/>
      <c r="AX1" s="186"/>
      <c r="AY1" s="186"/>
      <c r="AZ1" s="186"/>
      <c r="BA1" s="186"/>
      <c r="BB1" s="186"/>
      <c r="BC1" s="186"/>
      <c r="BD1" s="186"/>
      <c r="BE1" s="186"/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  <c r="CV1" s="186"/>
      <c r="CW1" s="186"/>
      <c r="CX1" s="186"/>
      <c r="CY1" s="186"/>
      <c r="CZ1" s="186"/>
      <c r="DA1" s="186"/>
      <c r="DB1" s="186"/>
      <c r="DC1" s="186"/>
      <c r="DD1" s="186"/>
      <c r="DE1" s="186"/>
      <c r="DF1" s="186"/>
      <c r="DG1" s="186"/>
      <c r="DH1" s="186"/>
      <c r="DI1" s="186"/>
      <c r="DJ1" s="186"/>
      <c r="DK1" s="186"/>
      <c r="DL1" s="186"/>
      <c r="DM1" s="186"/>
      <c r="DN1" s="186"/>
      <c r="DO1" s="186"/>
      <c r="DP1" s="186"/>
      <c r="DQ1" s="186"/>
      <c r="DR1" s="186"/>
      <c r="DS1" s="186"/>
      <c r="DT1" s="186"/>
      <c r="DU1" s="186"/>
      <c r="DV1" s="186"/>
      <c r="DW1" s="186"/>
      <c r="DX1" s="186"/>
      <c r="DY1" s="186"/>
      <c r="DZ1" s="186"/>
      <c r="EA1" s="186"/>
      <c r="EB1" s="186"/>
      <c r="EC1" s="186"/>
      <c r="ED1" s="186"/>
      <c r="EE1" s="186"/>
      <c r="EF1" s="186"/>
      <c r="EG1" s="186"/>
      <c r="EH1" s="186"/>
      <c r="EI1" s="186"/>
      <c r="EJ1" s="186"/>
      <c r="EK1" s="186"/>
      <c r="EL1" s="186"/>
      <c r="EM1" s="186"/>
      <c r="EN1" s="186"/>
      <c r="EO1" s="186"/>
      <c r="EP1" s="186"/>
      <c r="EQ1" s="186"/>
      <c r="ER1" s="186"/>
      <c r="ES1" s="186"/>
      <c r="ET1" s="186"/>
      <c r="EU1" s="186"/>
      <c r="EV1" s="186"/>
      <c r="EW1" s="186"/>
      <c r="EX1" s="186"/>
      <c r="EY1" s="186"/>
      <c r="EZ1" s="186"/>
      <c r="FA1" s="186"/>
      <c r="FB1" s="186"/>
      <c r="FC1" s="186"/>
      <c r="FD1" s="186"/>
      <c r="FE1" s="186"/>
      <c r="FF1" s="186"/>
      <c r="FG1" s="186"/>
      <c r="FH1" s="186"/>
      <c r="FI1" s="186"/>
      <c r="FJ1" s="186"/>
      <c r="FK1" s="186"/>
      <c r="FL1" s="186"/>
      <c r="FM1" s="186"/>
      <c r="FN1" s="186"/>
      <c r="FO1" s="186"/>
      <c r="FP1" s="186"/>
      <c r="FQ1" s="186"/>
      <c r="FR1" s="186"/>
      <c r="FS1" s="186"/>
      <c r="FT1" s="186"/>
      <c r="FU1" s="186"/>
      <c r="FV1" s="186"/>
      <c r="FW1" s="186"/>
      <c r="FX1" s="186"/>
      <c r="FY1" s="186"/>
      <c r="FZ1" s="186"/>
      <c r="GA1" s="186"/>
      <c r="GB1" s="186"/>
      <c r="GC1" s="186"/>
      <c r="GD1" s="186"/>
      <c r="GE1" s="186"/>
      <c r="GF1" s="186"/>
      <c r="GG1" s="186"/>
      <c r="GH1" s="186"/>
      <c r="GI1" s="186"/>
      <c r="GJ1" s="186"/>
      <c r="GK1" s="186"/>
      <c r="GL1" s="186"/>
      <c r="GM1" s="186"/>
      <c r="GN1" s="186"/>
      <c r="GO1" s="186"/>
      <c r="GP1" s="186"/>
      <c r="GQ1" s="186"/>
      <c r="GR1" s="186"/>
      <c r="GS1" s="186"/>
      <c r="GT1" s="186"/>
      <c r="GU1" s="186"/>
      <c r="GV1" s="186"/>
      <c r="GW1" s="186"/>
      <c r="GX1" s="186"/>
      <c r="GY1" s="186"/>
      <c r="GZ1" s="186"/>
      <c r="HA1" s="186"/>
      <c r="HB1" s="186"/>
      <c r="HC1" s="186"/>
      <c r="HD1" s="186"/>
      <c r="HE1" s="186"/>
      <c r="HF1" s="186"/>
      <c r="HG1" s="186"/>
      <c r="HH1" s="186"/>
      <c r="HI1" s="186"/>
      <c r="HJ1" s="186"/>
      <c r="HK1" s="186"/>
      <c r="HL1" s="186"/>
      <c r="HM1" s="186"/>
      <c r="HN1" s="186"/>
      <c r="HO1" s="186"/>
      <c r="HP1" s="186"/>
      <c r="HQ1" s="186"/>
      <c r="HR1" s="186"/>
      <c r="HS1" s="186"/>
      <c r="HT1" s="186"/>
      <c r="HU1" s="186"/>
      <c r="HV1" s="186"/>
      <c r="HW1" s="186"/>
      <c r="HX1" s="186"/>
      <c r="HY1" s="186"/>
      <c r="HZ1" s="186"/>
      <c r="IA1" s="186"/>
      <c r="IB1" s="186"/>
      <c r="IC1" s="186"/>
      <c r="ID1" s="186"/>
      <c r="IE1" s="186"/>
      <c r="IF1" s="186"/>
      <c r="IG1" s="186"/>
      <c r="IH1" s="186"/>
      <c r="II1" s="186"/>
      <c r="IJ1" s="186"/>
      <c r="IK1" s="186"/>
      <c r="IL1" s="186"/>
      <c r="IM1" s="186"/>
      <c r="IN1" s="186"/>
      <c r="IO1" s="186"/>
      <c r="IP1" s="186"/>
      <c r="IQ1" s="186"/>
      <c r="IR1" s="186"/>
      <c r="IS1" s="186"/>
      <c r="IT1" s="186"/>
      <c r="IU1" s="186"/>
      <c r="IV1" s="186"/>
    </row>
    <row r="2" spans="1:256" s="413" customFormat="1" ht="16.5" customHeight="1">
      <c r="A2" s="186"/>
      <c r="B2" s="186"/>
      <c r="D2" s="414" t="s">
        <v>1</v>
      </c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Q2" s="186"/>
      <c r="AR2" s="186"/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F2" s="186"/>
      <c r="BG2" s="186"/>
      <c r="BH2" s="186"/>
      <c r="BI2" s="186"/>
      <c r="BJ2" s="186"/>
      <c r="BK2" s="186"/>
      <c r="BL2" s="186"/>
      <c r="BM2" s="186"/>
      <c r="BN2" s="186"/>
      <c r="BO2" s="186"/>
      <c r="BP2" s="186"/>
      <c r="BQ2" s="186"/>
      <c r="BR2" s="186"/>
      <c r="BS2" s="186"/>
      <c r="BT2" s="186"/>
      <c r="BU2" s="186"/>
      <c r="BV2" s="186"/>
      <c r="BW2" s="186"/>
      <c r="BX2" s="186"/>
      <c r="BY2" s="186"/>
      <c r="BZ2" s="186"/>
      <c r="CA2" s="186"/>
      <c r="CB2" s="186"/>
      <c r="CC2" s="186"/>
      <c r="CD2" s="186"/>
      <c r="CE2" s="186"/>
      <c r="CF2" s="186"/>
      <c r="CG2" s="186"/>
      <c r="CH2" s="186"/>
      <c r="CI2" s="186"/>
      <c r="CJ2" s="186"/>
      <c r="CK2" s="186"/>
      <c r="CL2" s="186"/>
      <c r="CM2" s="186"/>
      <c r="CN2" s="186"/>
      <c r="CO2" s="186"/>
      <c r="CP2" s="186"/>
      <c r="CQ2" s="186"/>
      <c r="CR2" s="186"/>
      <c r="CS2" s="186"/>
      <c r="CT2" s="186"/>
      <c r="CU2" s="186"/>
      <c r="CV2" s="186"/>
      <c r="CW2" s="186"/>
      <c r="CX2" s="186"/>
      <c r="CY2" s="186"/>
      <c r="CZ2" s="186"/>
      <c r="DA2" s="186"/>
      <c r="DB2" s="186"/>
      <c r="DC2" s="186"/>
      <c r="DD2" s="186"/>
      <c r="DE2" s="186"/>
      <c r="DF2" s="186"/>
      <c r="DG2" s="186"/>
      <c r="DH2" s="186"/>
      <c r="DI2" s="186"/>
      <c r="DJ2" s="186"/>
      <c r="DK2" s="186"/>
      <c r="DL2" s="186"/>
      <c r="DM2" s="186"/>
      <c r="DN2" s="186"/>
      <c r="DO2" s="186"/>
      <c r="DP2" s="186"/>
      <c r="DQ2" s="186"/>
      <c r="DR2" s="186"/>
      <c r="DS2" s="186"/>
      <c r="DT2" s="186"/>
      <c r="DU2" s="186"/>
      <c r="DV2" s="186"/>
      <c r="DW2" s="186"/>
      <c r="DX2" s="186"/>
      <c r="DY2" s="186"/>
      <c r="DZ2" s="186"/>
      <c r="EA2" s="186"/>
      <c r="EB2" s="186"/>
      <c r="EC2" s="186"/>
      <c r="ED2" s="186"/>
      <c r="EE2" s="186"/>
      <c r="EF2" s="186"/>
      <c r="EG2" s="186"/>
      <c r="EH2" s="186"/>
      <c r="EI2" s="186"/>
      <c r="EJ2" s="186"/>
      <c r="EK2" s="186"/>
      <c r="EL2" s="186"/>
      <c r="EM2" s="186"/>
      <c r="EN2" s="186"/>
      <c r="EO2" s="186"/>
      <c r="EP2" s="186"/>
      <c r="EQ2" s="186"/>
      <c r="ER2" s="186"/>
      <c r="ES2" s="186"/>
      <c r="ET2" s="186"/>
      <c r="EU2" s="186"/>
      <c r="EV2" s="186"/>
      <c r="EW2" s="186"/>
      <c r="EX2" s="186"/>
      <c r="EY2" s="186"/>
      <c r="EZ2" s="186"/>
      <c r="FA2" s="186"/>
      <c r="FB2" s="186"/>
      <c r="FC2" s="186"/>
      <c r="FD2" s="186"/>
      <c r="FE2" s="186"/>
      <c r="FF2" s="186"/>
      <c r="FG2" s="186"/>
      <c r="FH2" s="186"/>
      <c r="FI2" s="186"/>
      <c r="FJ2" s="186"/>
      <c r="FK2" s="186"/>
      <c r="FL2" s="186"/>
      <c r="FM2" s="186"/>
      <c r="FN2" s="186"/>
      <c r="FO2" s="186"/>
      <c r="FP2" s="186"/>
      <c r="FQ2" s="186"/>
      <c r="FR2" s="186"/>
      <c r="FS2" s="186"/>
      <c r="FT2" s="186"/>
      <c r="FU2" s="186"/>
      <c r="FV2" s="186"/>
      <c r="FW2" s="186"/>
      <c r="FX2" s="186"/>
      <c r="FY2" s="186"/>
      <c r="FZ2" s="186"/>
      <c r="GA2" s="186"/>
      <c r="GB2" s="186"/>
      <c r="GC2" s="186"/>
      <c r="GD2" s="186"/>
      <c r="GE2" s="186"/>
      <c r="GF2" s="186"/>
      <c r="GG2" s="186"/>
      <c r="GH2" s="186"/>
      <c r="GI2" s="186"/>
      <c r="GJ2" s="186"/>
      <c r="GK2" s="186"/>
      <c r="GL2" s="186"/>
      <c r="GM2" s="186"/>
      <c r="GN2" s="186"/>
      <c r="GO2" s="186"/>
      <c r="GP2" s="186"/>
      <c r="GQ2" s="186"/>
      <c r="GR2" s="186"/>
      <c r="GS2" s="186"/>
      <c r="GT2" s="186"/>
      <c r="GU2" s="186"/>
      <c r="GV2" s="186"/>
      <c r="GW2" s="186"/>
      <c r="GX2" s="186"/>
      <c r="GY2" s="186"/>
      <c r="GZ2" s="186"/>
      <c r="HA2" s="186"/>
      <c r="HB2" s="186"/>
      <c r="HC2" s="186"/>
      <c r="HD2" s="186"/>
      <c r="HE2" s="186"/>
      <c r="HF2" s="186"/>
      <c r="HG2" s="186"/>
      <c r="HH2" s="186"/>
      <c r="HI2" s="186"/>
      <c r="HJ2" s="186"/>
      <c r="HK2" s="186"/>
      <c r="HL2" s="186"/>
      <c r="HM2" s="186"/>
      <c r="HN2" s="186"/>
      <c r="HO2" s="186"/>
      <c r="HP2" s="186"/>
      <c r="HQ2" s="186"/>
      <c r="HR2" s="186"/>
      <c r="HS2" s="186"/>
      <c r="HT2" s="186"/>
      <c r="HU2" s="186"/>
      <c r="HV2" s="186"/>
      <c r="HW2" s="186"/>
      <c r="HX2" s="186"/>
      <c r="HY2" s="186"/>
      <c r="HZ2" s="186"/>
      <c r="IA2" s="186"/>
      <c r="IB2" s="186"/>
      <c r="IC2" s="186"/>
      <c r="ID2" s="186"/>
      <c r="IE2" s="186"/>
      <c r="IF2" s="186"/>
      <c r="IG2" s="186"/>
      <c r="IH2" s="186"/>
      <c r="II2" s="186"/>
      <c r="IJ2" s="186"/>
      <c r="IK2" s="186"/>
      <c r="IL2" s="186"/>
      <c r="IM2" s="186"/>
      <c r="IN2" s="186"/>
      <c r="IO2" s="186"/>
      <c r="IP2" s="186"/>
      <c r="IQ2" s="186"/>
      <c r="IR2" s="186"/>
      <c r="IS2" s="186"/>
      <c r="IT2" s="186"/>
      <c r="IU2" s="186"/>
      <c r="IV2" s="186"/>
    </row>
    <row r="3" spans="1:256" s="413" customFormat="1" ht="27" customHeight="1">
      <c r="A3" s="416" t="s">
        <v>18</v>
      </c>
      <c r="B3" s="416" t="s">
        <v>19</v>
      </c>
      <c r="C3" s="416" t="s">
        <v>20</v>
      </c>
      <c r="D3" s="383" t="s">
        <v>21</v>
      </c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  <c r="CV3" s="186"/>
      <c r="CW3" s="186"/>
      <c r="CX3" s="186"/>
      <c r="CY3" s="186"/>
      <c r="CZ3" s="186"/>
      <c r="DA3" s="186"/>
      <c r="DB3" s="186"/>
      <c r="DC3" s="186"/>
      <c r="DD3" s="186"/>
      <c r="DE3" s="186"/>
      <c r="DF3" s="186"/>
      <c r="DG3" s="186"/>
      <c r="DH3" s="186"/>
      <c r="DI3" s="186"/>
      <c r="DJ3" s="186"/>
      <c r="DK3" s="186"/>
      <c r="DL3" s="186"/>
      <c r="DM3" s="186"/>
      <c r="DN3" s="186"/>
      <c r="DO3" s="186"/>
      <c r="DP3" s="186"/>
      <c r="DQ3" s="186"/>
      <c r="DR3" s="186"/>
      <c r="DS3" s="186"/>
      <c r="DT3" s="186"/>
      <c r="DU3" s="186"/>
      <c r="DV3" s="186"/>
      <c r="DW3" s="186"/>
      <c r="DX3" s="186"/>
      <c r="DY3" s="186"/>
      <c r="DZ3" s="186"/>
      <c r="EA3" s="186"/>
      <c r="EB3" s="186"/>
      <c r="EC3" s="186"/>
      <c r="ED3" s="186"/>
      <c r="EE3" s="186"/>
      <c r="EF3" s="186"/>
      <c r="EG3" s="186"/>
      <c r="EH3" s="186"/>
      <c r="EI3" s="186"/>
      <c r="EJ3" s="186"/>
      <c r="EK3" s="186"/>
      <c r="EL3" s="186"/>
      <c r="EM3" s="186"/>
      <c r="EN3" s="186"/>
      <c r="EO3" s="186"/>
      <c r="EP3" s="186"/>
      <c r="EQ3" s="186"/>
      <c r="ER3" s="186"/>
      <c r="ES3" s="186"/>
      <c r="ET3" s="186"/>
      <c r="EU3" s="186"/>
      <c r="EV3" s="186"/>
      <c r="EW3" s="186"/>
      <c r="EX3" s="186"/>
      <c r="EY3" s="186"/>
      <c r="EZ3" s="186"/>
      <c r="FA3" s="186"/>
      <c r="FB3" s="186"/>
      <c r="FC3" s="186"/>
      <c r="FD3" s="186"/>
      <c r="FE3" s="186"/>
      <c r="FF3" s="186"/>
      <c r="FG3" s="186"/>
      <c r="FH3" s="186"/>
      <c r="FI3" s="186"/>
      <c r="FJ3" s="186"/>
      <c r="FK3" s="186"/>
      <c r="FL3" s="186"/>
      <c r="FM3" s="186"/>
      <c r="FN3" s="186"/>
      <c r="FO3" s="186"/>
      <c r="FP3" s="186"/>
      <c r="FQ3" s="186"/>
      <c r="FR3" s="186"/>
      <c r="FS3" s="186"/>
      <c r="FT3" s="186"/>
      <c r="FU3" s="186"/>
      <c r="FV3" s="186"/>
      <c r="FW3" s="186"/>
      <c r="FX3" s="186"/>
      <c r="FY3" s="186"/>
      <c r="FZ3" s="186"/>
      <c r="GA3" s="186"/>
      <c r="GB3" s="186"/>
      <c r="GC3" s="186"/>
      <c r="GD3" s="186"/>
      <c r="GE3" s="186"/>
      <c r="GF3" s="186"/>
      <c r="GG3" s="186"/>
      <c r="GH3" s="186"/>
      <c r="GI3" s="186"/>
      <c r="GJ3" s="186"/>
      <c r="GK3" s="186"/>
      <c r="GL3" s="186"/>
      <c r="GM3" s="186"/>
      <c r="GN3" s="186"/>
      <c r="GO3" s="186"/>
      <c r="GP3" s="186"/>
      <c r="GQ3" s="186"/>
      <c r="GR3" s="186"/>
      <c r="GS3" s="186"/>
      <c r="GT3" s="186"/>
      <c r="GU3" s="186"/>
      <c r="GV3" s="186"/>
      <c r="GW3" s="186"/>
      <c r="GX3" s="186"/>
      <c r="GY3" s="186"/>
      <c r="GZ3" s="186"/>
      <c r="HA3" s="186"/>
      <c r="HB3" s="186"/>
      <c r="HC3" s="186"/>
      <c r="HD3" s="186"/>
      <c r="HE3" s="186"/>
      <c r="HF3" s="186"/>
      <c r="HG3" s="186"/>
      <c r="HH3" s="186"/>
      <c r="HI3" s="186"/>
      <c r="HJ3" s="186"/>
      <c r="HK3" s="186"/>
      <c r="HL3" s="186"/>
      <c r="HM3" s="186"/>
      <c r="HN3" s="186"/>
      <c r="HO3" s="186"/>
      <c r="HP3" s="186"/>
      <c r="HQ3" s="186"/>
      <c r="HR3" s="186"/>
      <c r="HS3" s="186"/>
      <c r="HT3" s="186"/>
      <c r="HU3" s="186"/>
      <c r="HV3" s="186"/>
      <c r="HW3" s="186"/>
      <c r="HX3" s="186"/>
      <c r="HY3" s="186"/>
      <c r="HZ3" s="186"/>
      <c r="IA3" s="186"/>
      <c r="IB3" s="186"/>
      <c r="IC3" s="186"/>
      <c r="ID3" s="186"/>
      <c r="IE3" s="186"/>
      <c r="IF3" s="186"/>
      <c r="IG3" s="186"/>
      <c r="IH3" s="186"/>
      <c r="II3" s="186"/>
      <c r="IJ3" s="186"/>
      <c r="IK3" s="186"/>
      <c r="IL3" s="186"/>
      <c r="IM3" s="186"/>
      <c r="IN3" s="186"/>
      <c r="IO3" s="186"/>
      <c r="IP3" s="186"/>
      <c r="IQ3" s="186"/>
      <c r="IR3" s="186"/>
      <c r="IS3" s="186"/>
      <c r="IT3" s="186"/>
      <c r="IU3" s="186"/>
      <c r="IV3" s="186"/>
    </row>
    <row r="4" spans="1:256" s="413" customFormat="1" ht="30.75" customHeight="1">
      <c r="A4" s="190">
        <v>1</v>
      </c>
      <c r="B4" s="387" t="s">
        <v>22</v>
      </c>
      <c r="C4" s="387">
        <f>C5+C18</f>
        <v>74516</v>
      </c>
      <c r="D4" s="417">
        <v>0.07</v>
      </c>
      <c r="E4" s="186"/>
      <c r="F4" s="186"/>
      <c r="G4" s="186"/>
      <c r="H4" s="186"/>
      <c r="I4" s="186"/>
      <c r="J4" s="186"/>
      <c r="K4" s="186"/>
      <c r="L4" s="186"/>
      <c r="M4" s="186"/>
      <c r="N4" s="186"/>
      <c r="O4" s="186"/>
      <c r="P4" s="186"/>
      <c r="Q4" s="186"/>
      <c r="R4" s="186"/>
      <c r="S4" s="186"/>
      <c r="T4" s="186"/>
      <c r="U4" s="186"/>
      <c r="V4" s="186"/>
      <c r="W4" s="186"/>
      <c r="X4" s="186"/>
      <c r="Y4" s="186"/>
      <c r="Z4" s="186"/>
      <c r="AA4" s="186"/>
      <c r="AB4" s="186"/>
      <c r="AC4" s="186"/>
      <c r="AD4" s="186"/>
      <c r="AE4" s="186"/>
      <c r="AF4" s="186"/>
      <c r="AG4" s="186"/>
      <c r="AH4" s="186"/>
      <c r="AI4" s="186"/>
      <c r="AJ4" s="186"/>
      <c r="AK4" s="186"/>
      <c r="AL4" s="186"/>
      <c r="AM4" s="186"/>
      <c r="AN4" s="186"/>
      <c r="AO4" s="186"/>
      <c r="AP4" s="186"/>
      <c r="AQ4" s="186"/>
      <c r="AR4" s="186"/>
      <c r="AS4" s="186"/>
      <c r="AT4" s="186"/>
      <c r="AU4" s="186"/>
      <c r="AV4" s="186"/>
      <c r="AW4" s="186"/>
      <c r="AX4" s="186"/>
      <c r="AY4" s="186"/>
      <c r="AZ4" s="186"/>
      <c r="BA4" s="186"/>
      <c r="BB4" s="186"/>
      <c r="BC4" s="186"/>
      <c r="BD4" s="186"/>
      <c r="BE4" s="186"/>
      <c r="BF4" s="186"/>
      <c r="BG4" s="186"/>
      <c r="BH4" s="186"/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  <c r="CV4" s="186"/>
      <c r="CW4" s="186"/>
      <c r="CX4" s="186"/>
      <c r="CY4" s="186"/>
      <c r="CZ4" s="186"/>
      <c r="DA4" s="186"/>
      <c r="DB4" s="186"/>
      <c r="DC4" s="186"/>
      <c r="DD4" s="186"/>
      <c r="DE4" s="186"/>
      <c r="DF4" s="186"/>
      <c r="DG4" s="186"/>
      <c r="DH4" s="186"/>
      <c r="DI4" s="186"/>
      <c r="DJ4" s="186"/>
      <c r="DK4" s="186"/>
      <c r="DL4" s="186"/>
      <c r="DM4" s="186"/>
      <c r="DN4" s="186"/>
      <c r="DO4" s="186"/>
      <c r="DP4" s="186"/>
      <c r="DQ4" s="186"/>
      <c r="DR4" s="186"/>
      <c r="DS4" s="186"/>
      <c r="DT4" s="186"/>
      <c r="DU4" s="186"/>
      <c r="DV4" s="186"/>
      <c r="DW4" s="186"/>
      <c r="DX4" s="186"/>
      <c r="DY4" s="186"/>
      <c r="DZ4" s="186"/>
      <c r="EA4" s="186"/>
      <c r="EB4" s="186"/>
      <c r="EC4" s="186"/>
      <c r="ED4" s="186"/>
      <c r="EE4" s="186"/>
      <c r="EF4" s="186"/>
      <c r="EG4" s="186"/>
      <c r="EH4" s="186"/>
      <c r="EI4" s="186"/>
      <c r="EJ4" s="186"/>
      <c r="EK4" s="186"/>
      <c r="EL4" s="186"/>
      <c r="EM4" s="186"/>
      <c r="EN4" s="186"/>
      <c r="EO4" s="186"/>
      <c r="EP4" s="186"/>
      <c r="EQ4" s="186"/>
      <c r="ER4" s="186"/>
      <c r="ES4" s="186"/>
      <c r="ET4" s="186"/>
      <c r="EU4" s="186"/>
      <c r="EV4" s="186"/>
      <c r="EW4" s="186"/>
      <c r="EX4" s="186"/>
      <c r="EY4" s="186"/>
      <c r="EZ4" s="186"/>
      <c r="FA4" s="186"/>
      <c r="FB4" s="186"/>
      <c r="FC4" s="186"/>
      <c r="FD4" s="186"/>
      <c r="FE4" s="186"/>
      <c r="FF4" s="186"/>
      <c r="FG4" s="186"/>
      <c r="FH4" s="186"/>
      <c r="FI4" s="186"/>
      <c r="FJ4" s="186"/>
      <c r="FK4" s="186"/>
      <c r="FL4" s="186"/>
      <c r="FM4" s="186"/>
      <c r="FN4" s="186"/>
      <c r="FO4" s="186"/>
      <c r="FP4" s="186"/>
      <c r="FQ4" s="186"/>
      <c r="FR4" s="186"/>
      <c r="FS4" s="186"/>
      <c r="FT4" s="186"/>
      <c r="FU4" s="186"/>
      <c r="FV4" s="186"/>
      <c r="FW4" s="186"/>
      <c r="FX4" s="186"/>
      <c r="FY4" s="186"/>
      <c r="FZ4" s="186"/>
      <c r="GA4" s="186"/>
      <c r="GB4" s="186"/>
      <c r="GC4" s="186"/>
      <c r="GD4" s="186"/>
      <c r="GE4" s="186"/>
      <c r="GF4" s="186"/>
      <c r="GG4" s="186"/>
      <c r="GH4" s="186"/>
      <c r="GI4" s="186"/>
      <c r="GJ4" s="186"/>
      <c r="GK4" s="186"/>
      <c r="GL4" s="186"/>
      <c r="GM4" s="186"/>
      <c r="GN4" s="186"/>
      <c r="GO4" s="186"/>
      <c r="GP4" s="186"/>
      <c r="GQ4" s="186"/>
      <c r="GR4" s="186"/>
      <c r="GS4" s="186"/>
      <c r="GT4" s="186"/>
      <c r="GU4" s="186"/>
      <c r="GV4" s="186"/>
      <c r="GW4" s="186"/>
      <c r="GX4" s="186"/>
      <c r="GY4" s="186"/>
      <c r="GZ4" s="186"/>
      <c r="HA4" s="186"/>
      <c r="HB4" s="186"/>
      <c r="HC4" s="186"/>
      <c r="HD4" s="186"/>
      <c r="HE4" s="186"/>
      <c r="HF4" s="186"/>
      <c r="HG4" s="186"/>
      <c r="HH4" s="186"/>
      <c r="HI4" s="186"/>
      <c r="HJ4" s="186"/>
      <c r="HK4" s="186"/>
      <c r="HL4" s="186"/>
      <c r="HM4" s="186"/>
      <c r="HN4" s="186"/>
      <c r="HO4" s="186"/>
      <c r="HP4" s="186"/>
      <c r="HQ4" s="186"/>
      <c r="HR4" s="186"/>
      <c r="HS4" s="186"/>
      <c r="HT4" s="186"/>
      <c r="HU4" s="186"/>
      <c r="HV4" s="186"/>
      <c r="HW4" s="186"/>
      <c r="HX4" s="186"/>
      <c r="HY4" s="186"/>
      <c r="HZ4" s="186"/>
      <c r="IA4" s="186"/>
      <c r="IB4" s="186"/>
      <c r="IC4" s="186"/>
      <c r="ID4" s="186"/>
      <c r="IE4" s="186"/>
      <c r="IF4" s="186"/>
      <c r="IG4" s="186"/>
      <c r="IH4" s="186"/>
      <c r="II4" s="186"/>
      <c r="IJ4" s="186"/>
      <c r="IK4" s="186"/>
      <c r="IL4" s="186"/>
      <c r="IM4" s="186"/>
      <c r="IN4" s="186"/>
      <c r="IO4" s="186"/>
      <c r="IP4" s="186"/>
      <c r="IQ4" s="186"/>
      <c r="IR4" s="186"/>
      <c r="IS4" s="186"/>
      <c r="IT4" s="186"/>
      <c r="IU4" s="186"/>
      <c r="IV4" s="186"/>
    </row>
    <row r="5" spans="1:256" s="413" customFormat="1" ht="29.25" customHeight="1">
      <c r="A5" s="190">
        <v>2</v>
      </c>
      <c r="B5" s="387" t="s">
        <v>23</v>
      </c>
      <c r="C5" s="387">
        <f>SUM(C6:C17)</f>
        <v>49456</v>
      </c>
      <c r="D5" s="417">
        <v>-0.047127278332241535</v>
      </c>
      <c r="E5" s="186"/>
      <c r="F5" s="186"/>
      <c r="G5" s="186"/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K5" s="186"/>
      <c r="AL5" s="186"/>
      <c r="AM5" s="186"/>
      <c r="AN5" s="186"/>
      <c r="AO5" s="186"/>
      <c r="AP5" s="186"/>
      <c r="AQ5" s="186"/>
      <c r="AR5" s="186"/>
      <c r="AS5" s="186"/>
      <c r="AT5" s="186"/>
      <c r="AU5" s="186"/>
      <c r="AV5" s="186"/>
      <c r="AW5" s="186"/>
      <c r="AX5" s="186"/>
      <c r="AY5" s="186"/>
      <c r="AZ5" s="186"/>
      <c r="BA5" s="186"/>
      <c r="BB5" s="186"/>
      <c r="BC5" s="186"/>
      <c r="BD5" s="186"/>
      <c r="BE5" s="186"/>
      <c r="BF5" s="186"/>
      <c r="BG5" s="186"/>
      <c r="BH5" s="186"/>
      <c r="BI5" s="186"/>
      <c r="BJ5" s="186"/>
      <c r="BK5" s="186"/>
      <c r="BL5" s="186"/>
      <c r="BM5" s="186"/>
      <c r="BN5" s="186"/>
      <c r="BO5" s="186"/>
      <c r="BP5" s="186"/>
      <c r="BQ5" s="186"/>
      <c r="BR5" s="186"/>
      <c r="BS5" s="186"/>
      <c r="BT5" s="186"/>
      <c r="BU5" s="186"/>
      <c r="BV5" s="186"/>
      <c r="BW5" s="186"/>
      <c r="BX5" s="186"/>
      <c r="BY5" s="186"/>
      <c r="BZ5" s="186"/>
      <c r="CA5" s="186"/>
      <c r="CB5" s="186"/>
      <c r="CC5" s="186"/>
      <c r="CD5" s="186"/>
      <c r="CE5" s="186"/>
      <c r="CF5" s="186"/>
      <c r="CG5" s="186"/>
      <c r="CH5" s="186"/>
      <c r="CI5" s="186"/>
      <c r="CJ5" s="186"/>
      <c r="CK5" s="186"/>
      <c r="CL5" s="186"/>
      <c r="CM5" s="186"/>
      <c r="CN5" s="186"/>
      <c r="CO5" s="186"/>
      <c r="CP5" s="186"/>
      <c r="CQ5" s="186"/>
      <c r="CR5" s="186"/>
      <c r="CS5" s="186"/>
      <c r="CT5" s="186"/>
      <c r="CU5" s="186"/>
      <c r="CV5" s="186"/>
      <c r="CW5" s="186"/>
      <c r="CX5" s="186"/>
      <c r="CY5" s="186"/>
      <c r="CZ5" s="186"/>
      <c r="DA5" s="186"/>
      <c r="DB5" s="186"/>
      <c r="DC5" s="186"/>
      <c r="DD5" s="186"/>
      <c r="DE5" s="186"/>
      <c r="DF5" s="186"/>
      <c r="DG5" s="186"/>
      <c r="DH5" s="186"/>
      <c r="DI5" s="186"/>
      <c r="DJ5" s="186"/>
      <c r="DK5" s="186"/>
      <c r="DL5" s="186"/>
      <c r="DM5" s="186"/>
      <c r="DN5" s="186"/>
      <c r="DO5" s="186"/>
      <c r="DP5" s="186"/>
      <c r="DQ5" s="186"/>
      <c r="DR5" s="186"/>
      <c r="DS5" s="186"/>
      <c r="DT5" s="186"/>
      <c r="DU5" s="186"/>
      <c r="DV5" s="186"/>
      <c r="DW5" s="186"/>
      <c r="DX5" s="186"/>
      <c r="DY5" s="186"/>
      <c r="DZ5" s="186"/>
      <c r="EA5" s="186"/>
      <c r="EB5" s="186"/>
      <c r="EC5" s="186"/>
      <c r="ED5" s="186"/>
      <c r="EE5" s="186"/>
      <c r="EF5" s="186"/>
      <c r="EG5" s="186"/>
      <c r="EH5" s="186"/>
      <c r="EI5" s="186"/>
      <c r="EJ5" s="186"/>
      <c r="EK5" s="186"/>
      <c r="EL5" s="186"/>
      <c r="EM5" s="186"/>
      <c r="EN5" s="186"/>
      <c r="EO5" s="186"/>
      <c r="EP5" s="186"/>
      <c r="EQ5" s="186"/>
      <c r="ER5" s="186"/>
      <c r="ES5" s="186"/>
      <c r="ET5" s="186"/>
      <c r="EU5" s="186"/>
      <c r="EV5" s="186"/>
      <c r="EW5" s="186"/>
      <c r="EX5" s="186"/>
      <c r="EY5" s="186"/>
      <c r="EZ5" s="186"/>
      <c r="FA5" s="186"/>
      <c r="FB5" s="186"/>
      <c r="FC5" s="186"/>
      <c r="FD5" s="186"/>
      <c r="FE5" s="186"/>
      <c r="FF5" s="186"/>
      <c r="FG5" s="186"/>
      <c r="FH5" s="186"/>
      <c r="FI5" s="186"/>
      <c r="FJ5" s="186"/>
      <c r="FK5" s="186"/>
      <c r="FL5" s="186"/>
      <c r="FM5" s="186"/>
      <c r="FN5" s="186"/>
      <c r="FO5" s="186"/>
      <c r="FP5" s="186"/>
      <c r="FQ5" s="186"/>
      <c r="FR5" s="186"/>
      <c r="FS5" s="186"/>
      <c r="FT5" s="186"/>
      <c r="FU5" s="186"/>
      <c r="FV5" s="186"/>
      <c r="FW5" s="186"/>
      <c r="FX5" s="186"/>
      <c r="FY5" s="186"/>
      <c r="FZ5" s="186"/>
      <c r="GA5" s="186"/>
      <c r="GB5" s="186"/>
      <c r="GC5" s="186"/>
      <c r="GD5" s="186"/>
      <c r="GE5" s="186"/>
      <c r="GF5" s="186"/>
      <c r="GG5" s="186"/>
      <c r="GH5" s="186"/>
      <c r="GI5" s="186"/>
      <c r="GJ5" s="186"/>
      <c r="GK5" s="186"/>
      <c r="GL5" s="186"/>
      <c r="GM5" s="186"/>
      <c r="GN5" s="186"/>
      <c r="GO5" s="186"/>
      <c r="GP5" s="186"/>
      <c r="GQ5" s="186"/>
      <c r="GR5" s="186"/>
      <c r="GS5" s="186"/>
      <c r="GT5" s="186"/>
      <c r="GU5" s="186"/>
      <c r="GV5" s="186"/>
      <c r="GW5" s="186"/>
      <c r="GX5" s="186"/>
      <c r="GY5" s="186"/>
      <c r="GZ5" s="186"/>
      <c r="HA5" s="186"/>
      <c r="HB5" s="186"/>
      <c r="HC5" s="186"/>
      <c r="HD5" s="186"/>
      <c r="HE5" s="186"/>
      <c r="HF5" s="186"/>
      <c r="HG5" s="186"/>
      <c r="HH5" s="186"/>
      <c r="HI5" s="186"/>
      <c r="HJ5" s="186"/>
      <c r="HK5" s="186"/>
      <c r="HL5" s="186"/>
      <c r="HM5" s="186"/>
      <c r="HN5" s="186"/>
      <c r="HO5" s="186"/>
      <c r="HP5" s="186"/>
      <c r="HQ5" s="186"/>
      <c r="HR5" s="186"/>
      <c r="HS5" s="186"/>
      <c r="HT5" s="186"/>
      <c r="HU5" s="186"/>
      <c r="HV5" s="186"/>
      <c r="HW5" s="186"/>
      <c r="HX5" s="186"/>
      <c r="HY5" s="186"/>
      <c r="HZ5" s="186"/>
      <c r="IA5" s="186"/>
      <c r="IB5" s="186"/>
      <c r="IC5" s="186"/>
      <c r="ID5" s="186"/>
      <c r="IE5" s="186"/>
      <c r="IF5" s="186"/>
      <c r="IG5" s="186"/>
      <c r="IH5" s="186"/>
      <c r="II5" s="186"/>
      <c r="IJ5" s="186"/>
      <c r="IK5" s="186"/>
      <c r="IL5" s="186"/>
      <c r="IM5" s="186"/>
      <c r="IN5" s="186"/>
      <c r="IO5" s="186"/>
      <c r="IP5" s="186"/>
      <c r="IQ5" s="186"/>
      <c r="IR5" s="186"/>
      <c r="IS5" s="186"/>
      <c r="IT5" s="186"/>
      <c r="IU5" s="186"/>
      <c r="IV5" s="186"/>
    </row>
    <row r="6" spans="1:256" s="413" customFormat="1" ht="19.5" customHeight="1">
      <c r="A6" s="190">
        <v>3</v>
      </c>
      <c r="B6" s="387" t="s">
        <v>24</v>
      </c>
      <c r="C6" s="387">
        <v>22256</v>
      </c>
      <c r="D6" s="417">
        <v>-0.05301676453067824</v>
      </c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6"/>
      <c r="AW6" s="186"/>
      <c r="AX6" s="186"/>
      <c r="AY6" s="186"/>
      <c r="AZ6" s="186"/>
      <c r="BA6" s="186"/>
      <c r="BB6" s="186"/>
      <c r="BC6" s="186"/>
      <c r="BD6" s="186"/>
      <c r="BE6" s="186"/>
      <c r="BF6" s="186"/>
      <c r="BG6" s="186"/>
      <c r="BH6" s="186"/>
      <c r="BI6" s="186"/>
      <c r="BJ6" s="186"/>
      <c r="BK6" s="186"/>
      <c r="BL6" s="186"/>
      <c r="BM6" s="186"/>
      <c r="BN6" s="186"/>
      <c r="BO6" s="186"/>
      <c r="BP6" s="186"/>
      <c r="BQ6" s="186"/>
      <c r="BR6" s="186"/>
      <c r="BS6" s="186"/>
      <c r="BT6" s="186"/>
      <c r="BU6" s="186"/>
      <c r="BV6" s="186"/>
      <c r="BW6" s="186"/>
      <c r="BX6" s="186"/>
      <c r="BY6" s="186"/>
      <c r="BZ6" s="186"/>
      <c r="CA6" s="186"/>
      <c r="CB6" s="186"/>
      <c r="CC6" s="186"/>
      <c r="CD6" s="186"/>
      <c r="CE6" s="186"/>
      <c r="CF6" s="186"/>
      <c r="CG6" s="186"/>
      <c r="CH6" s="186"/>
      <c r="CI6" s="186"/>
      <c r="CJ6" s="186"/>
      <c r="CK6" s="186"/>
      <c r="CL6" s="186"/>
      <c r="CM6" s="186"/>
      <c r="CN6" s="186"/>
      <c r="CO6" s="186"/>
      <c r="CP6" s="186"/>
      <c r="CQ6" s="186"/>
      <c r="CR6" s="186"/>
      <c r="CS6" s="186"/>
      <c r="CT6" s="186"/>
      <c r="CU6" s="186"/>
      <c r="CV6" s="186"/>
      <c r="CW6" s="186"/>
      <c r="CX6" s="186"/>
      <c r="CY6" s="186"/>
      <c r="CZ6" s="186"/>
      <c r="DA6" s="186"/>
      <c r="DB6" s="186"/>
      <c r="DC6" s="186"/>
      <c r="DD6" s="186"/>
      <c r="DE6" s="186"/>
      <c r="DF6" s="186"/>
      <c r="DG6" s="186"/>
      <c r="DH6" s="186"/>
      <c r="DI6" s="186"/>
      <c r="DJ6" s="186"/>
      <c r="DK6" s="186"/>
      <c r="DL6" s="186"/>
      <c r="DM6" s="186"/>
      <c r="DN6" s="186"/>
      <c r="DO6" s="186"/>
      <c r="DP6" s="186"/>
      <c r="DQ6" s="186"/>
      <c r="DR6" s="186"/>
      <c r="DS6" s="186"/>
      <c r="DT6" s="186"/>
      <c r="DU6" s="186"/>
      <c r="DV6" s="186"/>
      <c r="DW6" s="186"/>
      <c r="DX6" s="186"/>
      <c r="DY6" s="186"/>
      <c r="DZ6" s="186"/>
      <c r="EA6" s="186"/>
      <c r="EB6" s="186"/>
      <c r="EC6" s="186"/>
      <c r="ED6" s="186"/>
      <c r="EE6" s="186"/>
      <c r="EF6" s="186"/>
      <c r="EG6" s="186"/>
      <c r="EH6" s="186"/>
      <c r="EI6" s="186"/>
      <c r="EJ6" s="186"/>
      <c r="EK6" s="186"/>
      <c r="EL6" s="186"/>
      <c r="EM6" s="186"/>
      <c r="EN6" s="186"/>
      <c r="EO6" s="186"/>
      <c r="EP6" s="186"/>
      <c r="EQ6" s="186"/>
      <c r="ER6" s="186"/>
      <c r="ES6" s="186"/>
      <c r="ET6" s="186"/>
      <c r="EU6" s="186"/>
      <c r="EV6" s="186"/>
      <c r="EW6" s="186"/>
      <c r="EX6" s="186"/>
      <c r="EY6" s="186"/>
      <c r="EZ6" s="186"/>
      <c r="FA6" s="186"/>
      <c r="FB6" s="186"/>
      <c r="FC6" s="186"/>
      <c r="FD6" s="186"/>
      <c r="FE6" s="186"/>
      <c r="FF6" s="186"/>
      <c r="FG6" s="186"/>
      <c r="FH6" s="186"/>
      <c r="FI6" s="186"/>
      <c r="FJ6" s="186"/>
      <c r="FK6" s="186"/>
      <c r="FL6" s="186"/>
      <c r="FM6" s="186"/>
      <c r="FN6" s="186"/>
      <c r="FO6" s="186"/>
      <c r="FP6" s="186"/>
      <c r="FQ6" s="186"/>
      <c r="FR6" s="186"/>
      <c r="FS6" s="186"/>
      <c r="FT6" s="186"/>
      <c r="FU6" s="186"/>
      <c r="FV6" s="186"/>
      <c r="FW6" s="186"/>
      <c r="FX6" s="186"/>
      <c r="FY6" s="186"/>
      <c r="FZ6" s="186"/>
      <c r="GA6" s="186"/>
      <c r="GB6" s="186"/>
      <c r="GC6" s="186"/>
      <c r="GD6" s="186"/>
      <c r="GE6" s="186"/>
      <c r="GF6" s="186"/>
      <c r="GG6" s="186"/>
      <c r="GH6" s="186"/>
      <c r="GI6" s="186"/>
      <c r="GJ6" s="186"/>
      <c r="GK6" s="186"/>
      <c r="GL6" s="186"/>
      <c r="GM6" s="186"/>
      <c r="GN6" s="186"/>
      <c r="GO6" s="186"/>
      <c r="GP6" s="186"/>
      <c r="GQ6" s="186"/>
      <c r="GR6" s="186"/>
      <c r="GS6" s="186"/>
      <c r="GT6" s="186"/>
      <c r="GU6" s="186"/>
      <c r="GV6" s="186"/>
      <c r="GW6" s="186"/>
      <c r="GX6" s="186"/>
      <c r="GY6" s="186"/>
      <c r="GZ6" s="186"/>
      <c r="HA6" s="186"/>
      <c r="HB6" s="186"/>
      <c r="HC6" s="186"/>
      <c r="HD6" s="186"/>
      <c r="HE6" s="186"/>
      <c r="HF6" s="186"/>
      <c r="HG6" s="186"/>
      <c r="HH6" s="186"/>
      <c r="HI6" s="186"/>
      <c r="HJ6" s="186"/>
      <c r="HK6" s="186"/>
      <c r="HL6" s="186"/>
      <c r="HM6" s="186"/>
      <c r="HN6" s="186"/>
      <c r="HO6" s="186"/>
      <c r="HP6" s="186"/>
      <c r="HQ6" s="186"/>
      <c r="HR6" s="186"/>
      <c r="HS6" s="186"/>
      <c r="HT6" s="186"/>
      <c r="HU6" s="186"/>
      <c r="HV6" s="186"/>
      <c r="HW6" s="186"/>
      <c r="HX6" s="186"/>
      <c r="HY6" s="186"/>
      <c r="HZ6" s="186"/>
      <c r="IA6" s="186"/>
      <c r="IB6" s="186"/>
      <c r="IC6" s="186"/>
      <c r="ID6" s="186"/>
      <c r="IE6" s="186"/>
      <c r="IF6" s="186"/>
      <c r="IG6" s="186"/>
      <c r="IH6" s="186"/>
      <c r="II6" s="186"/>
      <c r="IJ6" s="186"/>
      <c r="IK6" s="186"/>
      <c r="IL6" s="186"/>
      <c r="IM6" s="186"/>
      <c r="IN6" s="186"/>
      <c r="IO6" s="186"/>
      <c r="IP6" s="186"/>
      <c r="IQ6" s="186"/>
      <c r="IR6" s="186"/>
      <c r="IS6" s="186"/>
      <c r="IT6" s="186"/>
      <c r="IU6" s="186"/>
      <c r="IV6" s="186"/>
    </row>
    <row r="7" spans="1:256" s="413" customFormat="1" ht="19.5" customHeight="1">
      <c r="A7" s="190">
        <v>4</v>
      </c>
      <c r="B7" s="387" t="s">
        <v>25</v>
      </c>
      <c r="C7" s="191">
        <v>3655</v>
      </c>
      <c r="D7" s="417">
        <v>-0.5054127198917456</v>
      </c>
      <c r="E7" s="186"/>
      <c r="F7" s="186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6"/>
      <c r="AF7" s="186"/>
      <c r="AG7" s="186"/>
      <c r="AH7" s="186"/>
      <c r="AI7" s="186"/>
      <c r="AJ7" s="186"/>
      <c r="AK7" s="186"/>
      <c r="AL7" s="186"/>
      <c r="AM7" s="186"/>
      <c r="AN7" s="186"/>
      <c r="AO7" s="186"/>
      <c r="AP7" s="186"/>
      <c r="AQ7" s="186"/>
      <c r="AR7" s="186"/>
      <c r="AS7" s="186"/>
      <c r="AT7" s="186"/>
      <c r="AU7" s="186"/>
      <c r="AV7" s="186"/>
      <c r="AW7" s="186"/>
      <c r="AX7" s="186"/>
      <c r="AY7" s="186"/>
      <c r="AZ7" s="186"/>
      <c r="BA7" s="186"/>
      <c r="BB7" s="186"/>
      <c r="BC7" s="186"/>
      <c r="BD7" s="186"/>
      <c r="BE7" s="186"/>
      <c r="BF7" s="186"/>
      <c r="BG7" s="186"/>
      <c r="BH7" s="186"/>
      <c r="BI7" s="186"/>
      <c r="BJ7" s="186"/>
      <c r="BK7" s="186"/>
      <c r="BL7" s="186"/>
      <c r="BM7" s="186"/>
      <c r="BN7" s="186"/>
      <c r="BO7" s="186"/>
      <c r="BP7" s="186"/>
      <c r="BQ7" s="186"/>
      <c r="BR7" s="186"/>
      <c r="BS7" s="186"/>
      <c r="BT7" s="186"/>
      <c r="BU7" s="186"/>
      <c r="BV7" s="186"/>
      <c r="BW7" s="186"/>
      <c r="BX7" s="186"/>
      <c r="BY7" s="186"/>
      <c r="BZ7" s="186"/>
      <c r="CA7" s="186"/>
      <c r="CB7" s="186"/>
      <c r="CC7" s="186"/>
      <c r="CD7" s="186"/>
      <c r="CE7" s="186"/>
      <c r="CF7" s="186"/>
      <c r="CG7" s="186"/>
      <c r="CH7" s="186"/>
      <c r="CI7" s="186"/>
      <c r="CJ7" s="186"/>
      <c r="CK7" s="186"/>
      <c r="CL7" s="186"/>
      <c r="CM7" s="186"/>
      <c r="CN7" s="186"/>
      <c r="CO7" s="186"/>
      <c r="CP7" s="186"/>
      <c r="CQ7" s="186"/>
      <c r="CR7" s="186"/>
      <c r="CS7" s="186"/>
      <c r="CT7" s="186"/>
      <c r="CU7" s="186"/>
      <c r="CV7" s="186"/>
      <c r="CW7" s="186"/>
      <c r="CX7" s="186"/>
      <c r="CY7" s="186"/>
      <c r="CZ7" s="186"/>
      <c r="DA7" s="186"/>
      <c r="DB7" s="186"/>
      <c r="DC7" s="186"/>
      <c r="DD7" s="186"/>
      <c r="DE7" s="186"/>
      <c r="DF7" s="186"/>
      <c r="DG7" s="186"/>
      <c r="DH7" s="186"/>
      <c r="DI7" s="186"/>
      <c r="DJ7" s="186"/>
      <c r="DK7" s="186"/>
      <c r="DL7" s="186"/>
      <c r="DM7" s="186"/>
      <c r="DN7" s="186"/>
      <c r="DO7" s="186"/>
      <c r="DP7" s="186"/>
      <c r="DQ7" s="186"/>
      <c r="DR7" s="186"/>
      <c r="DS7" s="186"/>
      <c r="DT7" s="186"/>
      <c r="DU7" s="186"/>
      <c r="DV7" s="186"/>
      <c r="DW7" s="186"/>
      <c r="DX7" s="186"/>
      <c r="DY7" s="186"/>
      <c r="DZ7" s="186"/>
      <c r="EA7" s="186"/>
      <c r="EB7" s="186"/>
      <c r="EC7" s="186"/>
      <c r="ED7" s="186"/>
      <c r="EE7" s="186"/>
      <c r="EF7" s="186"/>
      <c r="EG7" s="186"/>
      <c r="EH7" s="186"/>
      <c r="EI7" s="186"/>
      <c r="EJ7" s="186"/>
      <c r="EK7" s="186"/>
      <c r="EL7" s="186"/>
      <c r="EM7" s="186"/>
      <c r="EN7" s="186"/>
      <c r="EO7" s="186"/>
      <c r="EP7" s="186"/>
      <c r="EQ7" s="186"/>
      <c r="ER7" s="186"/>
      <c r="ES7" s="186"/>
      <c r="ET7" s="186"/>
      <c r="EU7" s="186"/>
      <c r="EV7" s="186"/>
      <c r="EW7" s="186"/>
      <c r="EX7" s="186"/>
      <c r="EY7" s="186"/>
      <c r="EZ7" s="186"/>
      <c r="FA7" s="186"/>
      <c r="FB7" s="186"/>
      <c r="FC7" s="186"/>
      <c r="FD7" s="186"/>
      <c r="FE7" s="186"/>
      <c r="FF7" s="186"/>
      <c r="FG7" s="186"/>
      <c r="FH7" s="186"/>
      <c r="FI7" s="186"/>
      <c r="FJ7" s="186"/>
      <c r="FK7" s="186"/>
      <c r="FL7" s="186"/>
      <c r="FM7" s="186"/>
      <c r="FN7" s="186"/>
      <c r="FO7" s="186"/>
      <c r="FP7" s="186"/>
      <c r="FQ7" s="186"/>
      <c r="FR7" s="186"/>
      <c r="FS7" s="186"/>
      <c r="FT7" s="186"/>
      <c r="FU7" s="186"/>
      <c r="FV7" s="186"/>
      <c r="FW7" s="186"/>
      <c r="FX7" s="186"/>
      <c r="FY7" s="186"/>
      <c r="FZ7" s="186"/>
      <c r="GA7" s="186"/>
      <c r="GB7" s="186"/>
      <c r="GC7" s="186"/>
      <c r="GD7" s="186"/>
      <c r="GE7" s="186"/>
      <c r="GF7" s="186"/>
      <c r="GG7" s="186"/>
      <c r="GH7" s="186"/>
      <c r="GI7" s="186"/>
      <c r="GJ7" s="186"/>
      <c r="GK7" s="186"/>
      <c r="GL7" s="186"/>
      <c r="GM7" s="186"/>
      <c r="GN7" s="186"/>
      <c r="GO7" s="186"/>
      <c r="GP7" s="186"/>
      <c r="GQ7" s="186"/>
      <c r="GR7" s="186"/>
      <c r="GS7" s="186"/>
      <c r="GT7" s="186"/>
      <c r="GU7" s="186"/>
      <c r="GV7" s="186"/>
      <c r="GW7" s="186"/>
      <c r="GX7" s="186"/>
      <c r="GY7" s="186"/>
      <c r="GZ7" s="186"/>
      <c r="HA7" s="186"/>
      <c r="HB7" s="186"/>
      <c r="HC7" s="186"/>
      <c r="HD7" s="186"/>
      <c r="HE7" s="186"/>
      <c r="HF7" s="186"/>
      <c r="HG7" s="186"/>
      <c r="HH7" s="186"/>
      <c r="HI7" s="186"/>
      <c r="HJ7" s="186"/>
      <c r="HK7" s="186"/>
      <c r="HL7" s="186"/>
      <c r="HM7" s="186"/>
      <c r="HN7" s="186"/>
      <c r="HO7" s="186"/>
      <c r="HP7" s="186"/>
      <c r="HQ7" s="186"/>
      <c r="HR7" s="186"/>
      <c r="HS7" s="186"/>
      <c r="HT7" s="186"/>
      <c r="HU7" s="186"/>
      <c r="HV7" s="186"/>
      <c r="HW7" s="186"/>
      <c r="HX7" s="186"/>
      <c r="HY7" s="186"/>
      <c r="HZ7" s="186"/>
      <c r="IA7" s="186"/>
      <c r="IB7" s="186"/>
      <c r="IC7" s="186"/>
      <c r="ID7" s="186"/>
      <c r="IE7" s="186"/>
      <c r="IF7" s="186"/>
      <c r="IG7" s="186"/>
      <c r="IH7" s="186"/>
      <c r="II7" s="186"/>
      <c r="IJ7" s="186"/>
      <c r="IK7" s="186"/>
      <c r="IL7" s="186"/>
      <c r="IM7" s="186"/>
      <c r="IN7" s="186"/>
      <c r="IO7" s="186"/>
      <c r="IP7" s="186"/>
      <c r="IQ7" s="186"/>
      <c r="IR7" s="186"/>
      <c r="IS7" s="186"/>
      <c r="IT7" s="186"/>
      <c r="IU7" s="186"/>
      <c r="IV7" s="186"/>
    </row>
    <row r="8" spans="1:256" s="413" customFormat="1" ht="19.5" customHeight="1">
      <c r="A8" s="190">
        <v>5</v>
      </c>
      <c r="B8" s="387" t="s">
        <v>26</v>
      </c>
      <c r="C8" s="387">
        <v>1398</v>
      </c>
      <c r="D8" s="417">
        <v>-0.5047821466524973</v>
      </c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  <c r="DY8" s="186"/>
      <c r="DZ8" s="186"/>
      <c r="EA8" s="186"/>
      <c r="EB8" s="186"/>
      <c r="EC8" s="186"/>
      <c r="ED8" s="186"/>
      <c r="EE8" s="186"/>
      <c r="EF8" s="186"/>
      <c r="EG8" s="186"/>
      <c r="EH8" s="186"/>
      <c r="EI8" s="186"/>
      <c r="EJ8" s="186"/>
      <c r="EK8" s="186"/>
      <c r="EL8" s="186"/>
      <c r="EM8" s="186"/>
      <c r="EN8" s="186"/>
      <c r="EO8" s="186"/>
      <c r="EP8" s="186"/>
      <c r="EQ8" s="186"/>
      <c r="ER8" s="186"/>
      <c r="ES8" s="186"/>
      <c r="ET8" s="186"/>
      <c r="EU8" s="186"/>
      <c r="EV8" s="186"/>
      <c r="EW8" s="186"/>
      <c r="EX8" s="186"/>
      <c r="EY8" s="186"/>
      <c r="EZ8" s="186"/>
      <c r="FA8" s="186"/>
      <c r="FB8" s="186"/>
      <c r="FC8" s="186"/>
      <c r="FD8" s="186"/>
      <c r="FE8" s="186"/>
      <c r="FF8" s="186"/>
      <c r="FG8" s="186"/>
      <c r="FH8" s="186"/>
      <c r="FI8" s="186"/>
      <c r="FJ8" s="186"/>
      <c r="FK8" s="186"/>
      <c r="FL8" s="186"/>
      <c r="FM8" s="186"/>
      <c r="FN8" s="186"/>
      <c r="FO8" s="186"/>
      <c r="FP8" s="186"/>
      <c r="FQ8" s="186"/>
      <c r="FR8" s="186"/>
      <c r="FS8" s="186"/>
      <c r="FT8" s="186"/>
      <c r="FU8" s="186"/>
      <c r="FV8" s="186"/>
      <c r="FW8" s="186"/>
      <c r="FX8" s="186"/>
      <c r="FY8" s="186"/>
      <c r="FZ8" s="186"/>
      <c r="GA8" s="186"/>
      <c r="GB8" s="186"/>
      <c r="GC8" s="186"/>
      <c r="GD8" s="186"/>
      <c r="GE8" s="186"/>
      <c r="GF8" s="186"/>
      <c r="GG8" s="186"/>
      <c r="GH8" s="186"/>
      <c r="GI8" s="186"/>
      <c r="GJ8" s="186"/>
      <c r="GK8" s="186"/>
      <c r="GL8" s="186"/>
      <c r="GM8" s="186"/>
      <c r="GN8" s="186"/>
      <c r="GO8" s="186"/>
      <c r="GP8" s="186"/>
      <c r="GQ8" s="186"/>
      <c r="GR8" s="186"/>
      <c r="GS8" s="186"/>
      <c r="GT8" s="186"/>
      <c r="GU8" s="186"/>
      <c r="GV8" s="186"/>
      <c r="GW8" s="186"/>
      <c r="GX8" s="186"/>
      <c r="GY8" s="186"/>
      <c r="GZ8" s="186"/>
      <c r="HA8" s="186"/>
      <c r="HB8" s="186"/>
      <c r="HC8" s="186"/>
      <c r="HD8" s="186"/>
      <c r="HE8" s="186"/>
      <c r="HF8" s="186"/>
      <c r="HG8" s="186"/>
      <c r="HH8" s="186"/>
      <c r="HI8" s="186"/>
      <c r="HJ8" s="186"/>
      <c r="HK8" s="186"/>
      <c r="HL8" s="186"/>
      <c r="HM8" s="186"/>
      <c r="HN8" s="186"/>
      <c r="HO8" s="186"/>
      <c r="HP8" s="186"/>
      <c r="HQ8" s="186"/>
      <c r="HR8" s="186"/>
      <c r="HS8" s="186"/>
      <c r="HT8" s="186"/>
      <c r="HU8" s="186"/>
      <c r="HV8" s="186"/>
      <c r="HW8" s="186"/>
      <c r="HX8" s="186"/>
      <c r="HY8" s="186"/>
      <c r="HZ8" s="186"/>
      <c r="IA8" s="186"/>
      <c r="IB8" s="186"/>
      <c r="IC8" s="186"/>
      <c r="ID8" s="186"/>
      <c r="IE8" s="186"/>
      <c r="IF8" s="186"/>
      <c r="IG8" s="186"/>
      <c r="IH8" s="186"/>
      <c r="II8" s="186"/>
      <c r="IJ8" s="186"/>
      <c r="IK8" s="186"/>
      <c r="IL8" s="186"/>
      <c r="IM8" s="186"/>
      <c r="IN8" s="186"/>
      <c r="IO8" s="186"/>
      <c r="IP8" s="186"/>
      <c r="IQ8" s="186"/>
      <c r="IR8" s="186"/>
      <c r="IS8" s="186"/>
      <c r="IT8" s="186"/>
      <c r="IU8" s="186"/>
      <c r="IV8" s="186"/>
    </row>
    <row r="9" spans="1:256" s="413" customFormat="1" ht="19.5" customHeight="1">
      <c r="A9" s="190">
        <v>6</v>
      </c>
      <c r="B9" s="418" t="s">
        <v>27</v>
      </c>
      <c r="C9" s="191">
        <v>0</v>
      </c>
      <c r="D9" s="417">
        <v>-1</v>
      </c>
      <c r="E9" s="186"/>
      <c r="F9" s="186"/>
      <c r="G9" s="186"/>
      <c r="H9" s="186"/>
      <c r="I9" s="186"/>
      <c r="J9" s="186"/>
      <c r="K9" s="186"/>
      <c r="L9" s="186"/>
      <c r="M9" s="186"/>
      <c r="N9" s="186"/>
      <c r="O9" s="186"/>
      <c r="P9" s="186"/>
      <c r="Q9" s="186"/>
      <c r="R9" s="186"/>
      <c r="S9" s="186"/>
      <c r="T9" s="186"/>
      <c r="U9" s="186"/>
      <c r="V9" s="186"/>
      <c r="W9" s="186"/>
      <c r="X9" s="186"/>
      <c r="Y9" s="186"/>
      <c r="Z9" s="186"/>
      <c r="AA9" s="186"/>
      <c r="AB9" s="186"/>
      <c r="AC9" s="186"/>
      <c r="AD9" s="186"/>
      <c r="AE9" s="186"/>
      <c r="AF9" s="186"/>
      <c r="AG9" s="186"/>
      <c r="AH9" s="186"/>
      <c r="AI9" s="186"/>
      <c r="AJ9" s="186"/>
      <c r="AK9" s="186"/>
      <c r="AL9" s="186"/>
      <c r="AM9" s="186"/>
      <c r="AN9" s="186"/>
      <c r="AO9" s="186"/>
      <c r="AP9" s="186"/>
      <c r="AQ9" s="186"/>
      <c r="AR9" s="186"/>
      <c r="AS9" s="186"/>
      <c r="AT9" s="186"/>
      <c r="AU9" s="186"/>
      <c r="AV9" s="186"/>
      <c r="AW9" s="186"/>
      <c r="AX9" s="186"/>
      <c r="AY9" s="186"/>
      <c r="AZ9" s="186"/>
      <c r="BA9" s="186"/>
      <c r="BB9" s="186"/>
      <c r="BC9" s="186"/>
      <c r="BD9" s="186"/>
      <c r="BE9" s="186"/>
      <c r="BF9" s="186"/>
      <c r="BG9" s="186"/>
      <c r="BH9" s="186"/>
      <c r="BI9" s="186"/>
      <c r="BJ9" s="186"/>
      <c r="BK9" s="186"/>
      <c r="BL9" s="186"/>
      <c r="BM9" s="186"/>
      <c r="BN9" s="186"/>
      <c r="BO9" s="186"/>
      <c r="BP9" s="186"/>
      <c r="BQ9" s="186"/>
      <c r="BR9" s="186"/>
      <c r="BS9" s="186"/>
      <c r="BT9" s="186"/>
      <c r="BU9" s="186"/>
      <c r="BV9" s="186"/>
      <c r="BW9" s="186"/>
      <c r="BX9" s="186"/>
      <c r="BY9" s="186"/>
      <c r="BZ9" s="186"/>
      <c r="CA9" s="186"/>
      <c r="CB9" s="186"/>
      <c r="CC9" s="186"/>
      <c r="CD9" s="186"/>
      <c r="CE9" s="186"/>
      <c r="CF9" s="186"/>
      <c r="CG9" s="186"/>
      <c r="CH9" s="186"/>
      <c r="CI9" s="186"/>
      <c r="CJ9" s="186"/>
      <c r="CK9" s="186"/>
      <c r="CL9" s="186"/>
      <c r="CM9" s="186"/>
      <c r="CN9" s="186"/>
      <c r="CO9" s="186"/>
      <c r="CP9" s="186"/>
      <c r="CQ9" s="186"/>
      <c r="CR9" s="186"/>
      <c r="CS9" s="186"/>
      <c r="CT9" s="186"/>
      <c r="CU9" s="186"/>
      <c r="CV9" s="186"/>
      <c r="CW9" s="186"/>
      <c r="CX9" s="186"/>
      <c r="CY9" s="186"/>
      <c r="CZ9" s="186"/>
      <c r="DA9" s="186"/>
      <c r="DB9" s="186"/>
      <c r="DC9" s="186"/>
      <c r="DD9" s="186"/>
      <c r="DE9" s="186"/>
      <c r="DF9" s="186"/>
      <c r="DG9" s="186"/>
      <c r="DH9" s="186"/>
      <c r="DI9" s="186"/>
      <c r="DJ9" s="186"/>
      <c r="DK9" s="186"/>
      <c r="DL9" s="186"/>
      <c r="DM9" s="186"/>
      <c r="DN9" s="186"/>
      <c r="DO9" s="186"/>
      <c r="DP9" s="186"/>
      <c r="DQ9" s="186"/>
      <c r="DR9" s="186"/>
      <c r="DS9" s="186"/>
      <c r="DT9" s="186"/>
      <c r="DU9" s="186"/>
      <c r="DV9" s="186"/>
      <c r="DW9" s="186"/>
      <c r="DX9" s="186"/>
      <c r="DY9" s="186"/>
      <c r="DZ9" s="186"/>
      <c r="EA9" s="186"/>
      <c r="EB9" s="186"/>
      <c r="EC9" s="186"/>
      <c r="ED9" s="186"/>
      <c r="EE9" s="186"/>
      <c r="EF9" s="186"/>
      <c r="EG9" s="186"/>
      <c r="EH9" s="186"/>
      <c r="EI9" s="186"/>
      <c r="EJ9" s="186"/>
      <c r="EK9" s="186"/>
      <c r="EL9" s="186"/>
      <c r="EM9" s="186"/>
      <c r="EN9" s="186"/>
      <c r="EO9" s="186"/>
      <c r="EP9" s="186"/>
      <c r="EQ9" s="186"/>
      <c r="ER9" s="186"/>
      <c r="ES9" s="186"/>
      <c r="ET9" s="186"/>
      <c r="EU9" s="186"/>
      <c r="EV9" s="186"/>
      <c r="EW9" s="186"/>
      <c r="EX9" s="186"/>
      <c r="EY9" s="186"/>
      <c r="EZ9" s="186"/>
      <c r="FA9" s="186"/>
      <c r="FB9" s="186"/>
      <c r="FC9" s="186"/>
      <c r="FD9" s="186"/>
      <c r="FE9" s="186"/>
      <c r="FF9" s="186"/>
      <c r="FG9" s="186"/>
      <c r="FH9" s="186"/>
      <c r="FI9" s="186"/>
      <c r="FJ9" s="186"/>
      <c r="FK9" s="186"/>
      <c r="FL9" s="186"/>
      <c r="FM9" s="186"/>
      <c r="FN9" s="186"/>
      <c r="FO9" s="186"/>
      <c r="FP9" s="186"/>
      <c r="FQ9" s="186"/>
      <c r="FR9" s="186"/>
      <c r="FS9" s="186"/>
      <c r="FT9" s="186"/>
      <c r="FU9" s="186"/>
      <c r="FV9" s="186"/>
      <c r="FW9" s="186"/>
      <c r="FX9" s="186"/>
      <c r="FY9" s="186"/>
      <c r="FZ9" s="186"/>
      <c r="GA9" s="186"/>
      <c r="GB9" s="186"/>
      <c r="GC9" s="186"/>
      <c r="GD9" s="186"/>
      <c r="GE9" s="186"/>
      <c r="GF9" s="186"/>
      <c r="GG9" s="186"/>
      <c r="GH9" s="186"/>
      <c r="GI9" s="186"/>
      <c r="GJ9" s="186"/>
      <c r="GK9" s="186"/>
      <c r="GL9" s="186"/>
      <c r="GM9" s="186"/>
      <c r="GN9" s="186"/>
      <c r="GO9" s="186"/>
      <c r="GP9" s="186"/>
      <c r="GQ9" s="186"/>
      <c r="GR9" s="186"/>
      <c r="GS9" s="186"/>
      <c r="GT9" s="186"/>
      <c r="GU9" s="186"/>
      <c r="GV9" s="186"/>
      <c r="GW9" s="186"/>
      <c r="GX9" s="186"/>
      <c r="GY9" s="186"/>
      <c r="GZ9" s="186"/>
      <c r="HA9" s="186"/>
      <c r="HB9" s="186"/>
      <c r="HC9" s="186"/>
      <c r="HD9" s="186"/>
      <c r="HE9" s="186"/>
      <c r="HF9" s="186"/>
      <c r="HG9" s="186"/>
      <c r="HH9" s="186"/>
      <c r="HI9" s="186"/>
      <c r="HJ9" s="186"/>
      <c r="HK9" s="186"/>
      <c r="HL9" s="186"/>
      <c r="HM9" s="186"/>
      <c r="HN9" s="186"/>
      <c r="HO9" s="186"/>
      <c r="HP9" s="186"/>
      <c r="HQ9" s="186"/>
      <c r="HR9" s="186"/>
      <c r="HS9" s="186"/>
      <c r="HT9" s="186"/>
      <c r="HU9" s="186"/>
      <c r="HV9" s="186"/>
      <c r="HW9" s="186"/>
      <c r="HX9" s="186"/>
      <c r="HY9" s="186"/>
      <c r="HZ9" s="186"/>
      <c r="IA9" s="186"/>
      <c r="IB9" s="186"/>
      <c r="IC9" s="186"/>
      <c r="ID9" s="186"/>
      <c r="IE9" s="186"/>
      <c r="IF9" s="186"/>
      <c r="IG9" s="186"/>
      <c r="IH9" s="186"/>
      <c r="II9" s="186"/>
      <c r="IJ9" s="186"/>
      <c r="IK9" s="186"/>
      <c r="IL9" s="186"/>
      <c r="IM9" s="186"/>
      <c r="IN9" s="186"/>
      <c r="IO9" s="186"/>
      <c r="IP9" s="186"/>
      <c r="IQ9" s="186"/>
      <c r="IR9" s="186"/>
      <c r="IS9" s="186"/>
      <c r="IT9" s="186"/>
      <c r="IU9" s="186"/>
      <c r="IV9" s="186"/>
    </row>
    <row r="10" spans="1:256" s="413" customFormat="1" ht="19.5" customHeight="1">
      <c r="A10" s="190">
        <v>7</v>
      </c>
      <c r="B10" s="387" t="s">
        <v>28</v>
      </c>
      <c r="C10" s="316">
        <v>3256</v>
      </c>
      <c r="D10" s="417">
        <v>0.028751974723538704</v>
      </c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6"/>
      <c r="AG10" s="186"/>
      <c r="AH10" s="186"/>
      <c r="AI10" s="186"/>
      <c r="AJ10" s="186"/>
      <c r="AK10" s="186"/>
      <c r="AL10" s="186"/>
      <c r="AM10" s="186"/>
      <c r="AN10" s="186"/>
      <c r="AO10" s="186"/>
      <c r="AP10" s="186"/>
      <c r="AQ10" s="186"/>
      <c r="AR10" s="186"/>
      <c r="AS10" s="186"/>
      <c r="AT10" s="186"/>
      <c r="AU10" s="186"/>
      <c r="AV10" s="186"/>
      <c r="AW10" s="186"/>
      <c r="AX10" s="186"/>
      <c r="AY10" s="186"/>
      <c r="AZ10" s="186"/>
      <c r="BA10" s="186"/>
      <c r="BB10" s="186"/>
      <c r="BC10" s="186"/>
      <c r="BD10" s="186"/>
      <c r="BE10" s="186"/>
      <c r="BF10" s="186"/>
      <c r="BG10" s="186"/>
      <c r="BH10" s="186"/>
      <c r="BI10" s="186"/>
      <c r="BJ10" s="186"/>
      <c r="BK10" s="186"/>
      <c r="BL10" s="186"/>
      <c r="BM10" s="186"/>
      <c r="BN10" s="186"/>
      <c r="BO10" s="186"/>
      <c r="BP10" s="186"/>
      <c r="BQ10" s="186"/>
      <c r="BR10" s="186"/>
      <c r="BS10" s="186"/>
      <c r="BT10" s="186"/>
      <c r="BU10" s="186"/>
      <c r="BV10" s="186"/>
      <c r="BW10" s="186"/>
      <c r="BX10" s="186"/>
      <c r="BY10" s="186"/>
      <c r="BZ10" s="186"/>
      <c r="CA10" s="186"/>
      <c r="CB10" s="186"/>
      <c r="CC10" s="186"/>
      <c r="CD10" s="186"/>
      <c r="CE10" s="186"/>
      <c r="CF10" s="186"/>
      <c r="CG10" s="186"/>
      <c r="CH10" s="186"/>
      <c r="CI10" s="186"/>
      <c r="CJ10" s="186"/>
      <c r="CK10" s="186"/>
      <c r="CL10" s="186"/>
      <c r="CM10" s="186"/>
      <c r="CN10" s="186"/>
      <c r="CO10" s="186"/>
      <c r="CP10" s="186"/>
      <c r="CQ10" s="186"/>
      <c r="CR10" s="186"/>
      <c r="CS10" s="186"/>
      <c r="CT10" s="186"/>
      <c r="CU10" s="186"/>
      <c r="CV10" s="186"/>
      <c r="CW10" s="186"/>
      <c r="CX10" s="186"/>
      <c r="CY10" s="186"/>
      <c r="CZ10" s="186"/>
      <c r="DA10" s="186"/>
      <c r="DB10" s="186"/>
      <c r="DC10" s="186"/>
      <c r="DD10" s="186"/>
      <c r="DE10" s="186"/>
      <c r="DF10" s="186"/>
      <c r="DG10" s="186"/>
      <c r="DH10" s="186"/>
      <c r="DI10" s="186"/>
      <c r="DJ10" s="186"/>
      <c r="DK10" s="186"/>
      <c r="DL10" s="186"/>
      <c r="DM10" s="186"/>
      <c r="DN10" s="186"/>
      <c r="DO10" s="186"/>
      <c r="DP10" s="186"/>
      <c r="DQ10" s="186"/>
      <c r="DR10" s="186"/>
      <c r="DS10" s="186"/>
      <c r="DT10" s="186"/>
      <c r="DU10" s="186"/>
      <c r="DV10" s="186"/>
      <c r="DW10" s="186"/>
      <c r="DX10" s="186"/>
      <c r="DY10" s="186"/>
      <c r="DZ10" s="186"/>
      <c r="EA10" s="186"/>
      <c r="EB10" s="186"/>
      <c r="EC10" s="186"/>
      <c r="ED10" s="186"/>
      <c r="EE10" s="186"/>
      <c r="EF10" s="186"/>
      <c r="EG10" s="186"/>
      <c r="EH10" s="186"/>
      <c r="EI10" s="186"/>
      <c r="EJ10" s="186"/>
      <c r="EK10" s="186"/>
      <c r="EL10" s="186"/>
      <c r="EM10" s="186"/>
      <c r="EN10" s="186"/>
      <c r="EO10" s="186"/>
      <c r="EP10" s="186"/>
      <c r="EQ10" s="186"/>
      <c r="ER10" s="186"/>
      <c r="ES10" s="186"/>
      <c r="ET10" s="186"/>
      <c r="EU10" s="186"/>
      <c r="EV10" s="186"/>
      <c r="EW10" s="186"/>
      <c r="EX10" s="186"/>
      <c r="EY10" s="186"/>
      <c r="EZ10" s="186"/>
      <c r="FA10" s="186"/>
      <c r="FB10" s="186"/>
      <c r="FC10" s="186"/>
      <c r="FD10" s="186"/>
      <c r="FE10" s="186"/>
      <c r="FF10" s="186"/>
      <c r="FG10" s="186"/>
      <c r="FH10" s="186"/>
      <c r="FI10" s="186"/>
      <c r="FJ10" s="186"/>
      <c r="FK10" s="186"/>
      <c r="FL10" s="186"/>
      <c r="FM10" s="186"/>
      <c r="FN10" s="186"/>
      <c r="FO10" s="186"/>
      <c r="FP10" s="186"/>
      <c r="FQ10" s="186"/>
      <c r="FR10" s="186"/>
      <c r="FS10" s="186"/>
      <c r="FT10" s="186"/>
      <c r="FU10" s="186"/>
      <c r="FV10" s="186"/>
      <c r="FW10" s="186"/>
      <c r="FX10" s="186"/>
      <c r="FY10" s="186"/>
      <c r="FZ10" s="186"/>
      <c r="GA10" s="186"/>
      <c r="GB10" s="186"/>
      <c r="GC10" s="186"/>
      <c r="GD10" s="186"/>
      <c r="GE10" s="186"/>
      <c r="GF10" s="186"/>
      <c r="GG10" s="186"/>
      <c r="GH10" s="186"/>
      <c r="GI10" s="186"/>
      <c r="GJ10" s="186"/>
      <c r="GK10" s="186"/>
      <c r="GL10" s="186"/>
      <c r="GM10" s="186"/>
      <c r="GN10" s="186"/>
      <c r="GO10" s="186"/>
      <c r="GP10" s="186"/>
      <c r="GQ10" s="186"/>
      <c r="GR10" s="186"/>
      <c r="GS10" s="186"/>
      <c r="GT10" s="186"/>
      <c r="GU10" s="186"/>
      <c r="GV10" s="186"/>
      <c r="GW10" s="186"/>
      <c r="GX10" s="186"/>
      <c r="GY10" s="186"/>
      <c r="GZ10" s="186"/>
      <c r="HA10" s="186"/>
      <c r="HB10" s="186"/>
      <c r="HC10" s="186"/>
      <c r="HD10" s="186"/>
      <c r="HE10" s="186"/>
      <c r="HF10" s="186"/>
      <c r="HG10" s="186"/>
      <c r="HH10" s="186"/>
      <c r="HI10" s="186"/>
      <c r="HJ10" s="186"/>
      <c r="HK10" s="186"/>
      <c r="HL10" s="186"/>
      <c r="HM10" s="186"/>
      <c r="HN10" s="186"/>
      <c r="HO10" s="186"/>
      <c r="HP10" s="186"/>
      <c r="HQ10" s="186"/>
      <c r="HR10" s="186"/>
      <c r="HS10" s="186"/>
      <c r="HT10" s="186"/>
      <c r="HU10" s="186"/>
      <c r="HV10" s="186"/>
      <c r="HW10" s="186"/>
      <c r="HX10" s="186"/>
      <c r="HY10" s="186"/>
      <c r="HZ10" s="186"/>
      <c r="IA10" s="186"/>
      <c r="IB10" s="186"/>
      <c r="IC10" s="186"/>
      <c r="ID10" s="186"/>
      <c r="IE10" s="186"/>
      <c r="IF10" s="186"/>
      <c r="IG10" s="186"/>
      <c r="IH10" s="186"/>
      <c r="II10" s="186"/>
      <c r="IJ10" s="186"/>
      <c r="IK10" s="186"/>
      <c r="IL10" s="186"/>
      <c r="IM10" s="186"/>
      <c r="IN10" s="186"/>
      <c r="IO10" s="186"/>
      <c r="IP10" s="186"/>
      <c r="IQ10" s="186"/>
      <c r="IR10" s="186"/>
      <c r="IS10" s="186"/>
      <c r="IT10" s="186"/>
      <c r="IU10" s="186"/>
      <c r="IV10" s="186"/>
    </row>
    <row r="11" spans="1:256" s="413" customFormat="1" ht="19.5" customHeight="1">
      <c r="A11" s="190">
        <v>8</v>
      </c>
      <c r="B11" s="387" t="s">
        <v>29</v>
      </c>
      <c r="C11" s="316">
        <v>1972</v>
      </c>
      <c r="D11" s="417">
        <v>-0.17764804003336113</v>
      </c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6"/>
      <c r="AG11" s="186"/>
      <c r="AH11" s="186"/>
      <c r="AI11" s="186"/>
      <c r="AJ11" s="186"/>
      <c r="AK11" s="186"/>
      <c r="AL11" s="186"/>
      <c r="AM11" s="186"/>
      <c r="AN11" s="186"/>
      <c r="AO11" s="186"/>
      <c r="AP11" s="186"/>
      <c r="AQ11" s="186"/>
      <c r="AR11" s="186"/>
      <c r="AS11" s="186"/>
      <c r="AT11" s="186"/>
      <c r="AU11" s="186"/>
      <c r="AV11" s="186"/>
      <c r="AW11" s="186"/>
      <c r="AX11" s="186"/>
      <c r="AY11" s="186"/>
      <c r="AZ11" s="186"/>
      <c r="BA11" s="186"/>
      <c r="BB11" s="186"/>
      <c r="BC11" s="186"/>
      <c r="BD11" s="186"/>
      <c r="BE11" s="186"/>
      <c r="BF11" s="186"/>
      <c r="BG11" s="186"/>
      <c r="BH11" s="186"/>
      <c r="BI11" s="186"/>
      <c r="BJ11" s="186"/>
      <c r="BK11" s="186"/>
      <c r="BL11" s="186"/>
      <c r="BM11" s="186"/>
      <c r="BN11" s="186"/>
      <c r="BO11" s="186"/>
      <c r="BP11" s="186"/>
      <c r="BQ11" s="186"/>
      <c r="BR11" s="186"/>
      <c r="BS11" s="186"/>
      <c r="BT11" s="186"/>
      <c r="BU11" s="186"/>
      <c r="BV11" s="186"/>
      <c r="BW11" s="186"/>
      <c r="BX11" s="186"/>
      <c r="BY11" s="186"/>
      <c r="BZ11" s="186"/>
      <c r="CA11" s="186"/>
      <c r="CB11" s="186"/>
      <c r="CC11" s="186"/>
      <c r="CD11" s="186"/>
      <c r="CE11" s="186"/>
      <c r="CF11" s="186"/>
      <c r="CG11" s="186"/>
      <c r="CH11" s="186"/>
      <c r="CI11" s="186"/>
      <c r="CJ11" s="186"/>
      <c r="CK11" s="186"/>
      <c r="CL11" s="186"/>
      <c r="CM11" s="186"/>
      <c r="CN11" s="186"/>
      <c r="CO11" s="186"/>
      <c r="CP11" s="186"/>
      <c r="CQ11" s="186"/>
      <c r="CR11" s="186"/>
      <c r="CS11" s="186"/>
      <c r="CT11" s="186"/>
      <c r="CU11" s="186"/>
      <c r="CV11" s="186"/>
      <c r="CW11" s="186"/>
      <c r="CX11" s="186"/>
      <c r="CY11" s="186"/>
      <c r="CZ11" s="186"/>
      <c r="DA11" s="186"/>
      <c r="DB11" s="186"/>
      <c r="DC11" s="186"/>
      <c r="DD11" s="186"/>
      <c r="DE11" s="186"/>
      <c r="DF11" s="186"/>
      <c r="DG11" s="186"/>
      <c r="DH11" s="186"/>
      <c r="DI11" s="186"/>
      <c r="DJ11" s="186"/>
      <c r="DK11" s="186"/>
      <c r="DL11" s="186"/>
      <c r="DM11" s="186"/>
      <c r="DN11" s="186"/>
      <c r="DO11" s="186"/>
      <c r="DP11" s="186"/>
      <c r="DQ11" s="186"/>
      <c r="DR11" s="186"/>
      <c r="DS11" s="186"/>
      <c r="DT11" s="186"/>
      <c r="DU11" s="186"/>
      <c r="DV11" s="186"/>
      <c r="DW11" s="186"/>
      <c r="DX11" s="186"/>
      <c r="DY11" s="186"/>
      <c r="DZ11" s="186"/>
      <c r="EA11" s="186"/>
      <c r="EB11" s="186"/>
      <c r="EC11" s="186"/>
      <c r="ED11" s="186"/>
      <c r="EE11" s="186"/>
      <c r="EF11" s="186"/>
      <c r="EG11" s="186"/>
      <c r="EH11" s="186"/>
      <c r="EI11" s="186"/>
      <c r="EJ11" s="186"/>
      <c r="EK11" s="186"/>
      <c r="EL11" s="186"/>
      <c r="EM11" s="186"/>
      <c r="EN11" s="186"/>
      <c r="EO11" s="186"/>
      <c r="EP11" s="186"/>
      <c r="EQ11" s="186"/>
      <c r="ER11" s="186"/>
      <c r="ES11" s="186"/>
      <c r="ET11" s="186"/>
      <c r="EU11" s="186"/>
      <c r="EV11" s="186"/>
      <c r="EW11" s="186"/>
      <c r="EX11" s="186"/>
      <c r="EY11" s="186"/>
      <c r="EZ11" s="186"/>
      <c r="FA11" s="186"/>
      <c r="FB11" s="186"/>
      <c r="FC11" s="186"/>
      <c r="FD11" s="186"/>
      <c r="FE11" s="186"/>
      <c r="FF11" s="186"/>
      <c r="FG11" s="186"/>
      <c r="FH11" s="186"/>
      <c r="FI11" s="186"/>
      <c r="FJ11" s="186"/>
      <c r="FK11" s="186"/>
      <c r="FL11" s="186"/>
      <c r="FM11" s="186"/>
      <c r="FN11" s="186"/>
      <c r="FO11" s="186"/>
      <c r="FP11" s="186"/>
      <c r="FQ11" s="186"/>
      <c r="FR11" s="186"/>
      <c r="FS11" s="186"/>
      <c r="FT11" s="186"/>
      <c r="FU11" s="186"/>
      <c r="FV11" s="186"/>
      <c r="FW11" s="186"/>
      <c r="FX11" s="186"/>
      <c r="FY11" s="186"/>
      <c r="FZ11" s="186"/>
      <c r="GA11" s="186"/>
      <c r="GB11" s="186"/>
      <c r="GC11" s="186"/>
      <c r="GD11" s="186"/>
      <c r="GE11" s="186"/>
      <c r="GF11" s="186"/>
      <c r="GG11" s="186"/>
      <c r="GH11" s="186"/>
      <c r="GI11" s="186"/>
      <c r="GJ11" s="186"/>
      <c r="GK11" s="186"/>
      <c r="GL11" s="186"/>
      <c r="GM11" s="186"/>
      <c r="GN11" s="186"/>
      <c r="GO11" s="186"/>
      <c r="GP11" s="186"/>
      <c r="GQ11" s="186"/>
      <c r="GR11" s="186"/>
      <c r="GS11" s="186"/>
      <c r="GT11" s="186"/>
      <c r="GU11" s="186"/>
      <c r="GV11" s="186"/>
      <c r="GW11" s="186"/>
      <c r="GX11" s="186"/>
      <c r="GY11" s="186"/>
      <c r="GZ11" s="186"/>
      <c r="HA11" s="186"/>
      <c r="HB11" s="186"/>
      <c r="HC11" s="186"/>
      <c r="HD11" s="186"/>
      <c r="HE11" s="186"/>
      <c r="HF11" s="186"/>
      <c r="HG11" s="186"/>
      <c r="HH11" s="186"/>
      <c r="HI11" s="186"/>
      <c r="HJ11" s="186"/>
      <c r="HK11" s="186"/>
      <c r="HL11" s="186"/>
      <c r="HM11" s="186"/>
      <c r="HN11" s="186"/>
      <c r="HO11" s="186"/>
      <c r="HP11" s="186"/>
      <c r="HQ11" s="186"/>
      <c r="HR11" s="186"/>
      <c r="HS11" s="186"/>
      <c r="HT11" s="186"/>
      <c r="HU11" s="186"/>
      <c r="HV11" s="186"/>
      <c r="HW11" s="186"/>
      <c r="HX11" s="186"/>
      <c r="HY11" s="186"/>
      <c r="HZ11" s="186"/>
      <c r="IA11" s="186"/>
      <c r="IB11" s="186"/>
      <c r="IC11" s="186"/>
      <c r="ID11" s="186"/>
      <c r="IE11" s="186"/>
      <c r="IF11" s="186"/>
      <c r="IG11" s="186"/>
      <c r="IH11" s="186"/>
      <c r="II11" s="186"/>
      <c r="IJ11" s="186"/>
      <c r="IK11" s="186"/>
      <c r="IL11" s="186"/>
      <c r="IM11" s="186"/>
      <c r="IN11" s="186"/>
      <c r="IO11" s="186"/>
      <c r="IP11" s="186"/>
      <c r="IQ11" s="186"/>
      <c r="IR11" s="186"/>
      <c r="IS11" s="186"/>
      <c r="IT11" s="186"/>
      <c r="IU11" s="186"/>
      <c r="IV11" s="186"/>
    </row>
    <row r="12" spans="1:256" s="413" customFormat="1" ht="19.5" customHeight="1">
      <c r="A12" s="190">
        <v>9</v>
      </c>
      <c r="B12" s="387" t="s">
        <v>30</v>
      </c>
      <c r="C12" s="316">
        <v>823</v>
      </c>
      <c r="D12" s="417">
        <v>-0.02023809523809524</v>
      </c>
      <c r="E12" s="186"/>
      <c r="F12" s="186"/>
      <c r="G12" s="186"/>
      <c r="H12" s="186"/>
      <c r="I12" s="186"/>
      <c r="J12" s="186"/>
      <c r="K12" s="186"/>
      <c r="L12" s="186"/>
      <c r="M12" s="186"/>
      <c r="N12" s="186"/>
      <c r="O12" s="186"/>
      <c r="P12" s="186"/>
      <c r="Q12" s="186"/>
      <c r="R12" s="186"/>
      <c r="S12" s="186"/>
      <c r="T12" s="186"/>
      <c r="U12" s="186"/>
      <c r="V12" s="186"/>
      <c r="W12" s="186"/>
      <c r="X12" s="186"/>
      <c r="Y12" s="186"/>
      <c r="Z12" s="186"/>
      <c r="AA12" s="186"/>
      <c r="AB12" s="186"/>
      <c r="AC12" s="186"/>
      <c r="AD12" s="186"/>
      <c r="AE12" s="186"/>
      <c r="AF12" s="186"/>
      <c r="AG12" s="186"/>
      <c r="AH12" s="186"/>
      <c r="AI12" s="186"/>
      <c r="AJ12" s="186"/>
      <c r="AK12" s="186"/>
      <c r="AL12" s="186"/>
      <c r="AM12" s="186"/>
      <c r="AN12" s="186"/>
      <c r="AO12" s="186"/>
      <c r="AP12" s="186"/>
      <c r="AQ12" s="186"/>
      <c r="AR12" s="186"/>
      <c r="AS12" s="186"/>
      <c r="AT12" s="186"/>
      <c r="AU12" s="186"/>
      <c r="AV12" s="186"/>
      <c r="AW12" s="186"/>
      <c r="AX12" s="186"/>
      <c r="AY12" s="186"/>
      <c r="AZ12" s="186"/>
      <c r="BA12" s="186"/>
      <c r="BB12" s="186"/>
      <c r="BC12" s="186"/>
      <c r="BD12" s="186"/>
      <c r="BE12" s="186"/>
      <c r="BF12" s="186"/>
      <c r="BG12" s="186"/>
      <c r="BH12" s="186"/>
      <c r="BI12" s="186"/>
      <c r="BJ12" s="186"/>
      <c r="BK12" s="186"/>
      <c r="BL12" s="186"/>
      <c r="BM12" s="186"/>
      <c r="BN12" s="186"/>
      <c r="BO12" s="186"/>
      <c r="BP12" s="186"/>
      <c r="BQ12" s="186"/>
      <c r="BR12" s="186"/>
      <c r="BS12" s="186"/>
      <c r="BT12" s="186"/>
      <c r="BU12" s="186"/>
      <c r="BV12" s="186"/>
      <c r="BW12" s="186"/>
      <c r="BX12" s="186"/>
      <c r="BY12" s="186"/>
      <c r="BZ12" s="186"/>
      <c r="CA12" s="186"/>
      <c r="CB12" s="186"/>
      <c r="CC12" s="186"/>
      <c r="CD12" s="186"/>
      <c r="CE12" s="186"/>
      <c r="CF12" s="186"/>
      <c r="CG12" s="186"/>
      <c r="CH12" s="186"/>
      <c r="CI12" s="186"/>
      <c r="CJ12" s="186"/>
      <c r="CK12" s="186"/>
      <c r="CL12" s="186"/>
      <c r="CM12" s="186"/>
      <c r="CN12" s="186"/>
      <c r="CO12" s="186"/>
      <c r="CP12" s="186"/>
      <c r="CQ12" s="186"/>
      <c r="CR12" s="186"/>
      <c r="CS12" s="186"/>
      <c r="CT12" s="186"/>
      <c r="CU12" s="186"/>
      <c r="CV12" s="186"/>
      <c r="CW12" s="186"/>
      <c r="CX12" s="186"/>
      <c r="CY12" s="186"/>
      <c r="CZ12" s="186"/>
      <c r="DA12" s="186"/>
      <c r="DB12" s="186"/>
      <c r="DC12" s="186"/>
      <c r="DD12" s="186"/>
      <c r="DE12" s="186"/>
      <c r="DF12" s="186"/>
      <c r="DG12" s="186"/>
      <c r="DH12" s="186"/>
      <c r="DI12" s="186"/>
      <c r="DJ12" s="186"/>
      <c r="DK12" s="186"/>
      <c r="DL12" s="186"/>
      <c r="DM12" s="186"/>
      <c r="DN12" s="186"/>
      <c r="DO12" s="186"/>
      <c r="DP12" s="186"/>
      <c r="DQ12" s="186"/>
      <c r="DR12" s="186"/>
      <c r="DS12" s="186"/>
      <c r="DT12" s="186"/>
      <c r="DU12" s="186"/>
      <c r="DV12" s="186"/>
      <c r="DW12" s="186"/>
      <c r="DX12" s="186"/>
      <c r="DY12" s="186"/>
      <c r="DZ12" s="186"/>
      <c r="EA12" s="186"/>
      <c r="EB12" s="186"/>
      <c r="EC12" s="186"/>
      <c r="ED12" s="186"/>
      <c r="EE12" s="186"/>
      <c r="EF12" s="186"/>
      <c r="EG12" s="186"/>
      <c r="EH12" s="186"/>
      <c r="EI12" s="186"/>
      <c r="EJ12" s="186"/>
      <c r="EK12" s="186"/>
      <c r="EL12" s="186"/>
      <c r="EM12" s="186"/>
      <c r="EN12" s="186"/>
      <c r="EO12" s="186"/>
      <c r="EP12" s="186"/>
      <c r="EQ12" s="186"/>
      <c r="ER12" s="186"/>
      <c r="ES12" s="186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6"/>
      <c r="FF12" s="186"/>
      <c r="FG12" s="186"/>
      <c r="FH12" s="186"/>
      <c r="FI12" s="186"/>
      <c r="FJ12" s="186"/>
      <c r="FK12" s="186"/>
      <c r="FL12" s="186"/>
      <c r="FM12" s="186"/>
      <c r="FN12" s="186"/>
      <c r="FO12" s="186"/>
      <c r="FP12" s="186"/>
      <c r="FQ12" s="186"/>
      <c r="FR12" s="186"/>
      <c r="FS12" s="186"/>
      <c r="FT12" s="186"/>
      <c r="FU12" s="186"/>
      <c r="FV12" s="186"/>
      <c r="FW12" s="186"/>
      <c r="FX12" s="186"/>
      <c r="FY12" s="186"/>
      <c r="FZ12" s="186"/>
      <c r="GA12" s="186"/>
      <c r="GB12" s="186"/>
      <c r="GC12" s="186"/>
      <c r="GD12" s="186"/>
      <c r="GE12" s="186"/>
      <c r="GF12" s="186"/>
      <c r="GG12" s="186"/>
      <c r="GH12" s="186"/>
      <c r="GI12" s="186"/>
      <c r="GJ12" s="186"/>
      <c r="GK12" s="186"/>
      <c r="GL12" s="186"/>
      <c r="GM12" s="186"/>
      <c r="GN12" s="186"/>
      <c r="GO12" s="186"/>
      <c r="GP12" s="186"/>
      <c r="GQ12" s="186"/>
      <c r="GR12" s="186"/>
      <c r="GS12" s="186"/>
      <c r="GT12" s="186"/>
      <c r="GU12" s="186"/>
      <c r="GV12" s="186"/>
      <c r="GW12" s="186"/>
      <c r="GX12" s="186"/>
      <c r="GY12" s="186"/>
      <c r="GZ12" s="186"/>
      <c r="HA12" s="186"/>
      <c r="HB12" s="186"/>
      <c r="HC12" s="186"/>
      <c r="HD12" s="186"/>
      <c r="HE12" s="186"/>
      <c r="HF12" s="186"/>
      <c r="HG12" s="186"/>
      <c r="HH12" s="186"/>
      <c r="HI12" s="186"/>
      <c r="HJ12" s="186"/>
      <c r="HK12" s="186"/>
      <c r="HL12" s="186"/>
      <c r="HM12" s="186"/>
      <c r="HN12" s="186"/>
      <c r="HO12" s="186"/>
      <c r="HP12" s="186"/>
      <c r="HQ12" s="186"/>
      <c r="HR12" s="186"/>
      <c r="HS12" s="186"/>
      <c r="HT12" s="186"/>
      <c r="HU12" s="186"/>
      <c r="HV12" s="186"/>
      <c r="HW12" s="186"/>
      <c r="HX12" s="186"/>
      <c r="HY12" s="186"/>
      <c r="HZ12" s="186"/>
      <c r="IA12" s="186"/>
      <c r="IB12" s="186"/>
      <c r="IC12" s="186"/>
      <c r="ID12" s="186"/>
      <c r="IE12" s="186"/>
      <c r="IF12" s="186"/>
      <c r="IG12" s="186"/>
      <c r="IH12" s="186"/>
      <c r="II12" s="186"/>
      <c r="IJ12" s="186"/>
      <c r="IK12" s="186"/>
      <c r="IL12" s="186"/>
      <c r="IM12" s="186"/>
      <c r="IN12" s="186"/>
      <c r="IO12" s="186"/>
      <c r="IP12" s="186"/>
      <c r="IQ12" s="186"/>
      <c r="IR12" s="186"/>
      <c r="IS12" s="186"/>
      <c r="IT12" s="186"/>
      <c r="IU12" s="186"/>
      <c r="IV12" s="186"/>
    </row>
    <row r="13" spans="1:256" s="413" customFormat="1" ht="19.5" customHeight="1">
      <c r="A13" s="190">
        <v>10</v>
      </c>
      <c r="B13" s="387" t="s">
        <v>31</v>
      </c>
      <c r="C13" s="316">
        <v>2860</v>
      </c>
      <c r="D13" s="417">
        <v>0.12687155240346729</v>
      </c>
      <c r="E13" s="186"/>
      <c r="F13" s="186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6"/>
      <c r="AD13" s="186"/>
      <c r="AE13" s="186"/>
      <c r="AF13" s="186"/>
      <c r="AG13" s="186"/>
      <c r="AH13" s="186"/>
      <c r="AI13" s="186"/>
      <c r="AJ13" s="186"/>
      <c r="AK13" s="186"/>
      <c r="AL13" s="186"/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86"/>
      <c r="BA13" s="186"/>
      <c r="BB13" s="186"/>
      <c r="BC13" s="186"/>
      <c r="BD13" s="186"/>
      <c r="BE13" s="186"/>
      <c r="BF13" s="186"/>
      <c r="BG13" s="186"/>
      <c r="BH13" s="186"/>
      <c r="BI13" s="186"/>
      <c r="BJ13" s="186"/>
      <c r="BK13" s="186"/>
      <c r="BL13" s="186"/>
      <c r="BM13" s="186"/>
      <c r="BN13" s="186"/>
      <c r="BO13" s="186"/>
      <c r="BP13" s="186"/>
      <c r="BQ13" s="186"/>
      <c r="BR13" s="186"/>
      <c r="BS13" s="186"/>
      <c r="BT13" s="186"/>
      <c r="BU13" s="186"/>
      <c r="BV13" s="186"/>
      <c r="BW13" s="186"/>
      <c r="BX13" s="186"/>
      <c r="BY13" s="186"/>
      <c r="BZ13" s="186"/>
      <c r="CA13" s="186"/>
      <c r="CB13" s="186"/>
      <c r="CC13" s="186"/>
      <c r="CD13" s="186"/>
      <c r="CE13" s="186"/>
      <c r="CF13" s="186"/>
      <c r="CG13" s="186"/>
      <c r="CH13" s="186"/>
      <c r="CI13" s="186"/>
      <c r="CJ13" s="186"/>
      <c r="CK13" s="186"/>
      <c r="CL13" s="186"/>
      <c r="CM13" s="186"/>
      <c r="CN13" s="186"/>
      <c r="CO13" s="186"/>
      <c r="CP13" s="186"/>
      <c r="CQ13" s="186"/>
      <c r="CR13" s="186"/>
      <c r="CS13" s="186"/>
      <c r="CT13" s="186"/>
      <c r="CU13" s="186"/>
      <c r="CV13" s="186"/>
      <c r="CW13" s="186"/>
      <c r="CX13" s="186"/>
      <c r="CY13" s="186"/>
      <c r="CZ13" s="186"/>
      <c r="DA13" s="186"/>
      <c r="DB13" s="186"/>
      <c r="DC13" s="186"/>
      <c r="DD13" s="186"/>
      <c r="DE13" s="186"/>
      <c r="DF13" s="186"/>
      <c r="DG13" s="186"/>
      <c r="DH13" s="186"/>
      <c r="DI13" s="186"/>
      <c r="DJ13" s="186"/>
      <c r="DK13" s="186"/>
      <c r="DL13" s="186"/>
      <c r="DM13" s="186"/>
      <c r="DN13" s="186"/>
      <c r="DO13" s="186"/>
      <c r="DP13" s="186"/>
      <c r="DQ13" s="186"/>
      <c r="DR13" s="186"/>
      <c r="DS13" s="186"/>
      <c r="DT13" s="186"/>
      <c r="DU13" s="186"/>
      <c r="DV13" s="186"/>
      <c r="DW13" s="186"/>
      <c r="DX13" s="186"/>
      <c r="DY13" s="186"/>
      <c r="DZ13" s="186"/>
      <c r="EA13" s="186"/>
      <c r="EB13" s="186"/>
      <c r="EC13" s="186"/>
      <c r="ED13" s="186"/>
      <c r="EE13" s="186"/>
      <c r="EF13" s="186"/>
      <c r="EG13" s="186"/>
      <c r="EH13" s="186"/>
      <c r="EI13" s="186"/>
      <c r="EJ13" s="186"/>
      <c r="EK13" s="186"/>
      <c r="EL13" s="186"/>
      <c r="EM13" s="186"/>
      <c r="EN13" s="186"/>
      <c r="EO13" s="186"/>
      <c r="EP13" s="186"/>
      <c r="EQ13" s="186"/>
      <c r="ER13" s="186"/>
      <c r="ES13" s="186"/>
      <c r="ET13" s="186"/>
      <c r="EU13" s="186"/>
      <c r="EV13" s="186"/>
      <c r="EW13" s="186"/>
      <c r="EX13" s="186"/>
      <c r="EY13" s="186"/>
      <c r="EZ13" s="186"/>
      <c r="FA13" s="186"/>
      <c r="FB13" s="186"/>
      <c r="FC13" s="186"/>
      <c r="FD13" s="186"/>
      <c r="FE13" s="186"/>
      <c r="FF13" s="186"/>
      <c r="FG13" s="186"/>
      <c r="FH13" s="186"/>
      <c r="FI13" s="186"/>
      <c r="FJ13" s="186"/>
      <c r="FK13" s="186"/>
      <c r="FL13" s="186"/>
      <c r="FM13" s="186"/>
      <c r="FN13" s="186"/>
      <c r="FO13" s="186"/>
      <c r="FP13" s="186"/>
      <c r="FQ13" s="186"/>
      <c r="FR13" s="186"/>
      <c r="FS13" s="186"/>
      <c r="FT13" s="186"/>
      <c r="FU13" s="186"/>
      <c r="FV13" s="186"/>
      <c r="FW13" s="186"/>
      <c r="FX13" s="186"/>
      <c r="FY13" s="186"/>
      <c r="FZ13" s="186"/>
      <c r="GA13" s="186"/>
      <c r="GB13" s="186"/>
      <c r="GC13" s="186"/>
      <c r="GD13" s="186"/>
      <c r="GE13" s="186"/>
      <c r="GF13" s="186"/>
      <c r="GG13" s="186"/>
      <c r="GH13" s="186"/>
      <c r="GI13" s="186"/>
      <c r="GJ13" s="186"/>
      <c r="GK13" s="186"/>
      <c r="GL13" s="186"/>
      <c r="GM13" s="186"/>
      <c r="GN13" s="186"/>
      <c r="GO13" s="186"/>
      <c r="GP13" s="186"/>
      <c r="GQ13" s="186"/>
      <c r="GR13" s="186"/>
      <c r="GS13" s="186"/>
      <c r="GT13" s="186"/>
      <c r="GU13" s="186"/>
      <c r="GV13" s="186"/>
      <c r="GW13" s="186"/>
      <c r="GX13" s="186"/>
      <c r="GY13" s="186"/>
      <c r="GZ13" s="186"/>
      <c r="HA13" s="186"/>
      <c r="HB13" s="186"/>
      <c r="HC13" s="186"/>
      <c r="HD13" s="186"/>
      <c r="HE13" s="186"/>
      <c r="HF13" s="186"/>
      <c r="HG13" s="186"/>
      <c r="HH13" s="186"/>
      <c r="HI13" s="186"/>
      <c r="HJ13" s="186"/>
      <c r="HK13" s="186"/>
      <c r="HL13" s="186"/>
      <c r="HM13" s="186"/>
      <c r="HN13" s="186"/>
      <c r="HO13" s="186"/>
      <c r="HP13" s="186"/>
      <c r="HQ13" s="186"/>
      <c r="HR13" s="186"/>
      <c r="HS13" s="186"/>
      <c r="HT13" s="186"/>
      <c r="HU13" s="186"/>
      <c r="HV13" s="186"/>
      <c r="HW13" s="186"/>
      <c r="HX13" s="186"/>
      <c r="HY13" s="186"/>
      <c r="HZ13" s="186"/>
      <c r="IA13" s="186"/>
      <c r="IB13" s="186"/>
      <c r="IC13" s="186"/>
      <c r="ID13" s="186"/>
      <c r="IE13" s="186"/>
      <c r="IF13" s="186"/>
      <c r="IG13" s="186"/>
      <c r="IH13" s="186"/>
      <c r="II13" s="186"/>
      <c r="IJ13" s="186"/>
      <c r="IK13" s="186"/>
      <c r="IL13" s="186"/>
      <c r="IM13" s="186"/>
      <c r="IN13" s="186"/>
      <c r="IO13" s="186"/>
      <c r="IP13" s="186"/>
      <c r="IQ13" s="186"/>
      <c r="IR13" s="186"/>
      <c r="IS13" s="186"/>
      <c r="IT13" s="186"/>
      <c r="IU13" s="186"/>
      <c r="IV13" s="186"/>
    </row>
    <row r="14" spans="1:256" s="413" customFormat="1" ht="19.5" customHeight="1">
      <c r="A14" s="190">
        <v>11</v>
      </c>
      <c r="B14" s="387" t="s">
        <v>32</v>
      </c>
      <c r="C14" s="316">
        <v>5432</v>
      </c>
      <c r="D14" s="417">
        <v>0.6351595424443106</v>
      </c>
      <c r="E14" s="186"/>
      <c r="F14" s="186"/>
      <c r="G14" s="186"/>
      <c r="H14" s="186"/>
      <c r="I14" s="186"/>
      <c r="J14" s="186"/>
      <c r="K14" s="186"/>
      <c r="L14" s="186"/>
      <c r="M14" s="186"/>
      <c r="N14" s="186"/>
      <c r="O14" s="186"/>
      <c r="P14" s="186"/>
      <c r="Q14" s="186"/>
      <c r="R14" s="186"/>
      <c r="S14" s="186"/>
      <c r="T14" s="186"/>
      <c r="U14" s="186"/>
      <c r="V14" s="186"/>
      <c r="W14" s="186"/>
      <c r="X14" s="186"/>
      <c r="Y14" s="186"/>
      <c r="Z14" s="186"/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186"/>
      <c r="BA14" s="186"/>
      <c r="BB14" s="186"/>
      <c r="BC14" s="186"/>
      <c r="BD14" s="186"/>
      <c r="BE14" s="186"/>
      <c r="BF14" s="186"/>
      <c r="BG14" s="186"/>
      <c r="BH14" s="186"/>
      <c r="BI14" s="186"/>
      <c r="BJ14" s="186"/>
      <c r="BK14" s="186"/>
      <c r="BL14" s="186"/>
      <c r="BM14" s="186"/>
      <c r="BN14" s="186"/>
      <c r="BO14" s="186"/>
      <c r="BP14" s="186"/>
      <c r="BQ14" s="186"/>
      <c r="BR14" s="186"/>
      <c r="BS14" s="186"/>
      <c r="BT14" s="186"/>
      <c r="BU14" s="186"/>
      <c r="BV14" s="186"/>
      <c r="BW14" s="186"/>
      <c r="BX14" s="186"/>
      <c r="BY14" s="186"/>
      <c r="BZ14" s="186"/>
      <c r="CA14" s="186"/>
      <c r="CB14" s="186"/>
      <c r="CC14" s="186"/>
      <c r="CD14" s="186"/>
      <c r="CE14" s="186"/>
      <c r="CF14" s="186"/>
      <c r="CG14" s="186"/>
      <c r="CH14" s="186"/>
      <c r="CI14" s="186"/>
      <c r="CJ14" s="186"/>
      <c r="CK14" s="186"/>
      <c r="CL14" s="186"/>
      <c r="CM14" s="186"/>
      <c r="CN14" s="186"/>
      <c r="CO14" s="186"/>
      <c r="CP14" s="186"/>
      <c r="CQ14" s="186"/>
      <c r="CR14" s="186"/>
      <c r="CS14" s="186"/>
      <c r="CT14" s="186"/>
      <c r="CU14" s="186"/>
      <c r="CV14" s="186"/>
      <c r="CW14" s="186"/>
      <c r="CX14" s="186"/>
      <c r="CY14" s="186"/>
      <c r="CZ14" s="186"/>
      <c r="DA14" s="186"/>
      <c r="DB14" s="186"/>
      <c r="DC14" s="186"/>
      <c r="DD14" s="186"/>
      <c r="DE14" s="186"/>
      <c r="DF14" s="186"/>
      <c r="DG14" s="186"/>
      <c r="DH14" s="186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6"/>
      <c r="DT14" s="186"/>
      <c r="DU14" s="186"/>
      <c r="DV14" s="186"/>
      <c r="DW14" s="186"/>
      <c r="DX14" s="186"/>
      <c r="DY14" s="186"/>
      <c r="DZ14" s="186"/>
      <c r="EA14" s="186"/>
      <c r="EB14" s="186"/>
      <c r="EC14" s="186"/>
      <c r="ED14" s="186"/>
      <c r="EE14" s="186"/>
      <c r="EF14" s="186"/>
      <c r="EG14" s="186"/>
      <c r="EH14" s="186"/>
      <c r="EI14" s="186"/>
      <c r="EJ14" s="186"/>
      <c r="EK14" s="186"/>
      <c r="EL14" s="186"/>
      <c r="EM14" s="186"/>
      <c r="EN14" s="186"/>
      <c r="EO14" s="186"/>
      <c r="EP14" s="186"/>
      <c r="EQ14" s="186"/>
      <c r="ER14" s="186"/>
      <c r="ES14" s="186"/>
      <c r="ET14" s="186"/>
      <c r="EU14" s="186"/>
      <c r="EV14" s="186"/>
      <c r="EW14" s="186"/>
      <c r="EX14" s="186"/>
      <c r="EY14" s="186"/>
      <c r="EZ14" s="186"/>
      <c r="FA14" s="186"/>
      <c r="FB14" s="186"/>
      <c r="FC14" s="186"/>
      <c r="FD14" s="186"/>
      <c r="FE14" s="186"/>
      <c r="FF14" s="186"/>
      <c r="FG14" s="186"/>
      <c r="FH14" s="186"/>
      <c r="FI14" s="186"/>
      <c r="FJ14" s="186"/>
      <c r="FK14" s="186"/>
      <c r="FL14" s="186"/>
      <c r="FM14" s="186"/>
      <c r="FN14" s="186"/>
      <c r="FO14" s="186"/>
      <c r="FP14" s="186"/>
      <c r="FQ14" s="186"/>
      <c r="FR14" s="186"/>
      <c r="FS14" s="186"/>
      <c r="FT14" s="186"/>
      <c r="FU14" s="186"/>
      <c r="FV14" s="186"/>
      <c r="FW14" s="186"/>
      <c r="FX14" s="186"/>
      <c r="FY14" s="186"/>
      <c r="FZ14" s="186"/>
      <c r="GA14" s="186"/>
      <c r="GB14" s="186"/>
      <c r="GC14" s="186"/>
      <c r="GD14" s="186"/>
      <c r="GE14" s="186"/>
      <c r="GF14" s="186"/>
      <c r="GG14" s="186"/>
      <c r="GH14" s="186"/>
      <c r="GI14" s="186"/>
      <c r="GJ14" s="186"/>
      <c r="GK14" s="186"/>
      <c r="GL14" s="186"/>
      <c r="GM14" s="186"/>
      <c r="GN14" s="186"/>
      <c r="GO14" s="186"/>
      <c r="GP14" s="186"/>
      <c r="GQ14" s="186"/>
      <c r="GR14" s="186"/>
      <c r="GS14" s="186"/>
      <c r="GT14" s="186"/>
      <c r="GU14" s="186"/>
      <c r="GV14" s="186"/>
      <c r="GW14" s="186"/>
      <c r="GX14" s="186"/>
      <c r="GY14" s="186"/>
      <c r="GZ14" s="186"/>
      <c r="HA14" s="186"/>
      <c r="HB14" s="186"/>
      <c r="HC14" s="186"/>
      <c r="HD14" s="186"/>
      <c r="HE14" s="186"/>
      <c r="HF14" s="186"/>
      <c r="HG14" s="186"/>
      <c r="HH14" s="186"/>
      <c r="HI14" s="186"/>
      <c r="HJ14" s="186"/>
      <c r="HK14" s="186"/>
      <c r="HL14" s="186"/>
      <c r="HM14" s="186"/>
      <c r="HN14" s="186"/>
      <c r="HO14" s="186"/>
      <c r="HP14" s="186"/>
      <c r="HQ14" s="186"/>
      <c r="HR14" s="186"/>
      <c r="HS14" s="186"/>
      <c r="HT14" s="186"/>
      <c r="HU14" s="186"/>
      <c r="HV14" s="186"/>
      <c r="HW14" s="186"/>
      <c r="HX14" s="186"/>
      <c r="HY14" s="186"/>
      <c r="HZ14" s="186"/>
      <c r="IA14" s="186"/>
      <c r="IB14" s="186"/>
      <c r="IC14" s="186"/>
      <c r="ID14" s="186"/>
      <c r="IE14" s="186"/>
      <c r="IF14" s="186"/>
      <c r="IG14" s="186"/>
      <c r="IH14" s="186"/>
      <c r="II14" s="186"/>
      <c r="IJ14" s="186"/>
      <c r="IK14" s="186"/>
      <c r="IL14" s="186"/>
      <c r="IM14" s="186"/>
      <c r="IN14" s="186"/>
      <c r="IO14" s="186"/>
      <c r="IP14" s="186"/>
      <c r="IQ14" s="186"/>
      <c r="IR14" s="186"/>
      <c r="IS14" s="186"/>
      <c r="IT14" s="186"/>
      <c r="IU14" s="186"/>
      <c r="IV14" s="186"/>
    </row>
    <row r="15" spans="1:256" s="413" customFormat="1" ht="19.5" customHeight="1">
      <c r="A15" s="190">
        <v>12</v>
      </c>
      <c r="B15" s="387" t="s">
        <v>33</v>
      </c>
      <c r="C15" s="316">
        <v>3140</v>
      </c>
      <c r="D15" s="417">
        <v>-0.04092852779474649</v>
      </c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6"/>
      <c r="AD15" s="186"/>
      <c r="AE15" s="186"/>
      <c r="AF15" s="186"/>
      <c r="AG15" s="186"/>
      <c r="AH15" s="186"/>
      <c r="AI15" s="186"/>
      <c r="AJ15" s="186"/>
      <c r="AK15" s="186"/>
      <c r="AL15" s="186"/>
      <c r="AM15" s="186"/>
      <c r="AN15" s="186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6"/>
      <c r="BJ15" s="186"/>
      <c r="BK15" s="186"/>
      <c r="BL15" s="186"/>
      <c r="BM15" s="186"/>
      <c r="BN15" s="186"/>
      <c r="BO15" s="186"/>
      <c r="BP15" s="186"/>
      <c r="BQ15" s="186"/>
      <c r="BR15" s="186"/>
      <c r="BS15" s="186"/>
      <c r="BT15" s="186"/>
      <c r="BU15" s="186"/>
      <c r="BV15" s="186"/>
      <c r="BW15" s="186"/>
      <c r="BX15" s="186"/>
      <c r="BY15" s="186"/>
      <c r="BZ15" s="186"/>
      <c r="CA15" s="186"/>
      <c r="CB15" s="186"/>
      <c r="CC15" s="186"/>
      <c r="CD15" s="186"/>
      <c r="CE15" s="186"/>
      <c r="CF15" s="186"/>
      <c r="CG15" s="186"/>
      <c r="CH15" s="186"/>
      <c r="CI15" s="186"/>
      <c r="CJ15" s="186"/>
      <c r="CK15" s="186"/>
      <c r="CL15" s="186"/>
      <c r="CM15" s="186"/>
      <c r="CN15" s="186"/>
      <c r="CO15" s="186"/>
      <c r="CP15" s="186"/>
      <c r="CQ15" s="186"/>
      <c r="CR15" s="186"/>
      <c r="CS15" s="186"/>
      <c r="CT15" s="186"/>
      <c r="CU15" s="186"/>
      <c r="CV15" s="186"/>
      <c r="CW15" s="186"/>
      <c r="CX15" s="186"/>
      <c r="CY15" s="186"/>
      <c r="CZ15" s="186"/>
      <c r="DA15" s="186"/>
      <c r="DB15" s="186"/>
      <c r="DC15" s="186"/>
      <c r="DD15" s="186"/>
      <c r="DE15" s="186"/>
      <c r="DF15" s="186"/>
      <c r="DG15" s="186"/>
      <c r="DH15" s="186"/>
      <c r="DI15" s="186"/>
      <c r="DJ15" s="186"/>
      <c r="DK15" s="186"/>
      <c r="DL15" s="186"/>
      <c r="DM15" s="186"/>
      <c r="DN15" s="186"/>
      <c r="DO15" s="186"/>
      <c r="DP15" s="186"/>
      <c r="DQ15" s="186"/>
      <c r="DR15" s="186"/>
      <c r="DS15" s="186"/>
      <c r="DT15" s="186"/>
      <c r="DU15" s="186"/>
      <c r="DV15" s="186"/>
      <c r="DW15" s="186"/>
      <c r="DX15" s="186"/>
      <c r="DY15" s="186"/>
      <c r="DZ15" s="186"/>
      <c r="EA15" s="186"/>
      <c r="EB15" s="186"/>
      <c r="EC15" s="186"/>
      <c r="ED15" s="186"/>
      <c r="EE15" s="186"/>
      <c r="EF15" s="186"/>
      <c r="EG15" s="186"/>
      <c r="EH15" s="186"/>
      <c r="EI15" s="186"/>
      <c r="EJ15" s="186"/>
      <c r="EK15" s="186"/>
      <c r="EL15" s="186"/>
      <c r="EM15" s="186"/>
      <c r="EN15" s="186"/>
      <c r="EO15" s="186"/>
      <c r="EP15" s="186"/>
      <c r="EQ15" s="186"/>
      <c r="ER15" s="186"/>
      <c r="ES15" s="186"/>
      <c r="ET15" s="186"/>
      <c r="EU15" s="186"/>
      <c r="EV15" s="186"/>
      <c r="EW15" s="186"/>
      <c r="EX15" s="186"/>
      <c r="EY15" s="186"/>
      <c r="EZ15" s="186"/>
      <c r="FA15" s="186"/>
      <c r="FB15" s="186"/>
      <c r="FC15" s="186"/>
      <c r="FD15" s="186"/>
      <c r="FE15" s="186"/>
      <c r="FF15" s="186"/>
      <c r="FG15" s="186"/>
      <c r="FH15" s="186"/>
      <c r="FI15" s="186"/>
      <c r="FJ15" s="186"/>
      <c r="FK15" s="186"/>
      <c r="FL15" s="186"/>
      <c r="FM15" s="186"/>
      <c r="FN15" s="186"/>
      <c r="FO15" s="186"/>
      <c r="FP15" s="186"/>
      <c r="FQ15" s="186"/>
      <c r="FR15" s="186"/>
      <c r="FS15" s="186"/>
      <c r="FT15" s="186"/>
      <c r="FU15" s="186"/>
      <c r="FV15" s="186"/>
      <c r="FW15" s="186"/>
      <c r="FX15" s="186"/>
      <c r="FY15" s="186"/>
      <c r="FZ15" s="186"/>
      <c r="GA15" s="186"/>
      <c r="GB15" s="186"/>
      <c r="GC15" s="186"/>
      <c r="GD15" s="186"/>
      <c r="GE15" s="186"/>
      <c r="GF15" s="186"/>
      <c r="GG15" s="186"/>
      <c r="GH15" s="186"/>
      <c r="GI15" s="186"/>
      <c r="GJ15" s="186"/>
      <c r="GK15" s="186"/>
      <c r="GL15" s="186"/>
      <c r="GM15" s="186"/>
      <c r="GN15" s="186"/>
      <c r="GO15" s="186"/>
      <c r="GP15" s="186"/>
      <c r="GQ15" s="186"/>
      <c r="GR15" s="186"/>
      <c r="GS15" s="186"/>
      <c r="GT15" s="186"/>
      <c r="GU15" s="186"/>
      <c r="GV15" s="186"/>
      <c r="GW15" s="186"/>
      <c r="GX15" s="186"/>
      <c r="GY15" s="186"/>
      <c r="GZ15" s="186"/>
      <c r="HA15" s="186"/>
      <c r="HB15" s="186"/>
      <c r="HC15" s="186"/>
      <c r="HD15" s="186"/>
      <c r="HE15" s="186"/>
      <c r="HF15" s="186"/>
      <c r="HG15" s="186"/>
      <c r="HH15" s="186"/>
      <c r="HI15" s="186"/>
      <c r="HJ15" s="186"/>
      <c r="HK15" s="186"/>
      <c r="HL15" s="186"/>
      <c r="HM15" s="186"/>
      <c r="HN15" s="186"/>
      <c r="HO15" s="186"/>
      <c r="HP15" s="186"/>
      <c r="HQ15" s="186"/>
      <c r="HR15" s="186"/>
      <c r="HS15" s="186"/>
      <c r="HT15" s="186"/>
      <c r="HU15" s="186"/>
      <c r="HV15" s="186"/>
      <c r="HW15" s="186"/>
      <c r="HX15" s="186"/>
      <c r="HY15" s="186"/>
      <c r="HZ15" s="186"/>
      <c r="IA15" s="186"/>
      <c r="IB15" s="186"/>
      <c r="IC15" s="186"/>
      <c r="ID15" s="186"/>
      <c r="IE15" s="186"/>
      <c r="IF15" s="186"/>
      <c r="IG15" s="186"/>
      <c r="IH15" s="186"/>
      <c r="II15" s="186"/>
      <c r="IJ15" s="186"/>
      <c r="IK15" s="186"/>
      <c r="IL15" s="186"/>
      <c r="IM15" s="186"/>
      <c r="IN15" s="186"/>
      <c r="IO15" s="186"/>
      <c r="IP15" s="186"/>
      <c r="IQ15" s="186"/>
      <c r="IR15" s="186"/>
      <c r="IS15" s="186"/>
      <c r="IT15" s="186"/>
      <c r="IU15" s="186"/>
      <c r="IV15" s="186"/>
    </row>
    <row r="16" spans="1:256" s="413" customFormat="1" ht="19.5" customHeight="1">
      <c r="A16" s="190">
        <v>13</v>
      </c>
      <c r="B16" s="387" t="s">
        <v>34</v>
      </c>
      <c r="C16" s="316">
        <v>4571</v>
      </c>
      <c r="D16" s="417">
        <v>0.8095803642121931</v>
      </c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  <c r="AG16" s="186"/>
      <c r="AH16" s="186"/>
      <c r="AI16" s="186"/>
      <c r="AJ16" s="186"/>
      <c r="AK16" s="186"/>
      <c r="AL16" s="186"/>
      <c r="AM16" s="186"/>
      <c r="AN16" s="186"/>
      <c r="AO16" s="186"/>
      <c r="AP16" s="186"/>
      <c r="AQ16" s="186"/>
      <c r="AR16" s="186"/>
      <c r="AS16" s="186"/>
      <c r="AT16" s="186"/>
      <c r="AU16" s="186"/>
      <c r="AV16" s="186"/>
      <c r="AW16" s="186"/>
      <c r="AX16" s="186"/>
      <c r="AY16" s="186"/>
      <c r="AZ16" s="186"/>
      <c r="BA16" s="186"/>
      <c r="BB16" s="186"/>
      <c r="BC16" s="186"/>
      <c r="BD16" s="186"/>
      <c r="BE16" s="186"/>
      <c r="BF16" s="186"/>
      <c r="BG16" s="186"/>
      <c r="BH16" s="186"/>
      <c r="BI16" s="186"/>
      <c r="BJ16" s="186"/>
      <c r="BK16" s="186"/>
      <c r="BL16" s="186"/>
      <c r="BM16" s="186"/>
      <c r="BN16" s="186"/>
      <c r="BO16" s="186"/>
      <c r="BP16" s="186"/>
      <c r="BQ16" s="186"/>
      <c r="BR16" s="186"/>
      <c r="BS16" s="186"/>
      <c r="BT16" s="186"/>
      <c r="BU16" s="186"/>
      <c r="BV16" s="186"/>
      <c r="BW16" s="186"/>
      <c r="BX16" s="186"/>
      <c r="BY16" s="186"/>
      <c r="BZ16" s="186"/>
      <c r="CA16" s="186"/>
      <c r="CB16" s="186"/>
      <c r="CC16" s="186"/>
      <c r="CD16" s="186"/>
      <c r="CE16" s="186"/>
      <c r="CF16" s="186"/>
      <c r="CG16" s="186"/>
      <c r="CH16" s="186"/>
      <c r="CI16" s="186"/>
      <c r="CJ16" s="186"/>
      <c r="CK16" s="186"/>
      <c r="CL16" s="186"/>
      <c r="CM16" s="186"/>
      <c r="CN16" s="186"/>
      <c r="CO16" s="186"/>
      <c r="CP16" s="186"/>
      <c r="CQ16" s="186"/>
      <c r="CR16" s="186"/>
      <c r="CS16" s="186"/>
      <c r="CT16" s="186"/>
      <c r="CU16" s="186"/>
      <c r="CV16" s="186"/>
      <c r="CW16" s="186"/>
      <c r="CX16" s="186"/>
      <c r="CY16" s="186"/>
      <c r="CZ16" s="186"/>
      <c r="DA16" s="186"/>
      <c r="DB16" s="186"/>
      <c r="DC16" s="186"/>
      <c r="DD16" s="186"/>
      <c r="DE16" s="186"/>
      <c r="DF16" s="186"/>
      <c r="DG16" s="186"/>
      <c r="DH16" s="186"/>
      <c r="DI16" s="186"/>
      <c r="DJ16" s="186"/>
      <c r="DK16" s="186"/>
      <c r="DL16" s="186"/>
      <c r="DM16" s="186"/>
      <c r="DN16" s="186"/>
      <c r="DO16" s="186"/>
      <c r="DP16" s="186"/>
      <c r="DQ16" s="186"/>
      <c r="DR16" s="186"/>
      <c r="DS16" s="186"/>
      <c r="DT16" s="186"/>
      <c r="DU16" s="186"/>
      <c r="DV16" s="186"/>
      <c r="DW16" s="186"/>
      <c r="DX16" s="186"/>
      <c r="DY16" s="186"/>
      <c r="DZ16" s="186"/>
      <c r="EA16" s="186"/>
      <c r="EB16" s="186"/>
      <c r="EC16" s="186"/>
      <c r="ED16" s="186"/>
      <c r="EE16" s="186"/>
      <c r="EF16" s="186"/>
      <c r="EG16" s="186"/>
      <c r="EH16" s="186"/>
      <c r="EI16" s="186"/>
      <c r="EJ16" s="186"/>
      <c r="EK16" s="186"/>
      <c r="EL16" s="186"/>
      <c r="EM16" s="186"/>
      <c r="EN16" s="186"/>
      <c r="EO16" s="186"/>
      <c r="EP16" s="186"/>
      <c r="EQ16" s="186"/>
      <c r="ER16" s="186"/>
      <c r="ES16" s="186"/>
      <c r="ET16" s="186"/>
      <c r="EU16" s="186"/>
      <c r="EV16" s="186"/>
      <c r="EW16" s="186"/>
      <c r="EX16" s="186"/>
      <c r="EY16" s="186"/>
      <c r="EZ16" s="186"/>
      <c r="FA16" s="186"/>
      <c r="FB16" s="186"/>
      <c r="FC16" s="186"/>
      <c r="FD16" s="186"/>
      <c r="FE16" s="186"/>
      <c r="FF16" s="186"/>
      <c r="FG16" s="186"/>
      <c r="FH16" s="186"/>
      <c r="FI16" s="186"/>
      <c r="FJ16" s="186"/>
      <c r="FK16" s="186"/>
      <c r="FL16" s="186"/>
      <c r="FM16" s="186"/>
      <c r="FN16" s="186"/>
      <c r="FO16" s="186"/>
      <c r="FP16" s="186"/>
      <c r="FQ16" s="186"/>
      <c r="FR16" s="186"/>
      <c r="FS16" s="186"/>
      <c r="FT16" s="186"/>
      <c r="FU16" s="186"/>
      <c r="FV16" s="186"/>
      <c r="FW16" s="186"/>
      <c r="FX16" s="186"/>
      <c r="FY16" s="186"/>
      <c r="FZ16" s="186"/>
      <c r="GA16" s="186"/>
      <c r="GB16" s="186"/>
      <c r="GC16" s="186"/>
      <c r="GD16" s="186"/>
      <c r="GE16" s="186"/>
      <c r="GF16" s="186"/>
      <c r="GG16" s="186"/>
      <c r="GH16" s="186"/>
      <c r="GI16" s="186"/>
      <c r="GJ16" s="186"/>
      <c r="GK16" s="186"/>
      <c r="GL16" s="186"/>
      <c r="GM16" s="186"/>
      <c r="GN16" s="186"/>
      <c r="GO16" s="186"/>
      <c r="GP16" s="186"/>
      <c r="GQ16" s="186"/>
      <c r="GR16" s="186"/>
      <c r="GS16" s="186"/>
      <c r="GT16" s="186"/>
      <c r="GU16" s="186"/>
      <c r="GV16" s="186"/>
      <c r="GW16" s="186"/>
      <c r="GX16" s="186"/>
      <c r="GY16" s="186"/>
      <c r="GZ16" s="186"/>
      <c r="HA16" s="186"/>
      <c r="HB16" s="186"/>
      <c r="HC16" s="186"/>
      <c r="HD16" s="186"/>
      <c r="HE16" s="186"/>
      <c r="HF16" s="186"/>
      <c r="HG16" s="186"/>
      <c r="HH16" s="186"/>
      <c r="HI16" s="186"/>
      <c r="HJ16" s="186"/>
      <c r="HK16" s="186"/>
      <c r="HL16" s="186"/>
      <c r="HM16" s="186"/>
      <c r="HN16" s="186"/>
      <c r="HO16" s="186"/>
      <c r="HP16" s="186"/>
      <c r="HQ16" s="186"/>
      <c r="HR16" s="186"/>
      <c r="HS16" s="186"/>
      <c r="HT16" s="186"/>
      <c r="HU16" s="186"/>
      <c r="HV16" s="186"/>
      <c r="HW16" s="186"/>
      <c r="HX16" s="186"/>
      <c r="HY16" s="186"/>
      <c r="HZ16" s="186"/>
      <c r="IA16" s="186"/>
      <c r="IB16" s="186"/>
      <c r="IC16" s="186"/>
      <c r="ID16" s="186"/>
      <c r="IE16" s="186"/>
      <c r="IF16" s="186"/>
      <c r="IG16" s="186"/>
      <c r="IH16" s="186"/>
      <c r="II16" s="186"/>
      <c r="IJ16" s="186"/>
      <c r="IK16" s="186"/>
      <c r="IL16" s="186"/>
      <c r="IM16" s="186"/>
      <c r="IN16" s="186"/>
      <c r="IO16" s="186"/>
      <c r="IP16" s="186"/>
      <c r="IQ16" s="186"/>
      <c r="IR16" s="186"/>
      <c r="IS16" s="186"/>
      <c r="IT16" s="186"/>
      <c r="IU16" s="186"/>
      <c r="IV16" s="186"/>
    </row>
    <row r="17" spans="1:256" s="413" customFormat="1" ht="19.5" customHeight="1">
      <c r="A17" s="190">
        <v>14</v>
      </c>
      <c r="B17" s="191" t="s">
        <v>35</v>
      </c>
      <c r="C17" s="191">
        <v>93</v>
      </c>
      <c r="D17" s="417">
        <v>-0.16216216216216217</v>
      </c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6"/>
      <c r="AJ17" s="186"/>
      <c r="AK17" s="186"/>
      <c r="AL17" s="186"/>
      <c r="AM17" s="186"/>
      <c r="AN17" s="186"/>
      <c r="AO17" s="186"/>
      <c r="AP17" s="186"/>
      <c r="AQ17" s="186"/>
      <c r="AR17" s="186"/>
      <c r="AS17" s="186"/>
      <c r="AT17" s="186"/>
      <c r="AU17" s="186"/>
      <c r="AV17" s="186"/>
      <c r="AW17" s="186"/>
      <c r="AX17" s="186"/>
      <c r="AY17" s="186"/>
      <c r="AZ17" s="186"/>
      <c r="BA17" s="186"/>
      <c r="BB17" s="186"/>
      <c r="BC17" s="186"/>
      <c r="BD17" s="186"/>
      <c r="BE17" s="186"/>
      <c r="BF17" s="186"/>
      <c r="BG17" s="186"/>
      <c r="BH17" s="186"/>
      <c r="BI17" s="186"/>
      <c r="BJ17" s="186"/>
      <c r="BK17" s="186"/>
      <c r="BL17" s="186"/>
      <c r="BM17" s="186"/>
      <c r="BN17" s="186"/>
      <c r="BO17" s="186"/>
      <c r="BP17" s="186"/>
      <c r="BQ17" s="186"/>
      <c r="BR17" s="186"/>
      <c r="BS17" s="186"/>
      <c r="BT17" s="186"/>
      <c r="BU17" s="186"/>
      <c r="BV17" s="186"/>
      <c r="BW17" s="186"/>
      <c r="BX17" s="186"/>
      <c r="BY17" s="186"/>
      <c r="BZ17" s="186"/>
      <c r="CA17" s="186"/>
      <c r="CB17" s="186"/>
      <c r="CC17" s="186"/>
      <c r="CD17" s="186"/>
      <c r="CE17" s="186"/>
      <c r="CF17" s="186"/>
      <c r="CG17" s="186"/>
      <c r="CH17" s="186"/>
      <c r="CI17" s="186"/>
      <c r="CJ17" s="186"/>
      <c r="CK17" s="186"/>
      <c r="CL17" s="186"/>
      <c r="CM17" s="186"/>
      <c r="CN17" s="186"/>
      <c r="CO17" s="186"/>
      <c r="CP17" s="186"/>
      <c r="CQ17" s="186"/>
      <c r="CR17" s="186"/>
      <c r="CS17" s="186"/>
      <c r="CT17" s="186"/>
      <c r="CU17" s="186"/>
      <c r="CV17" s="186"/>
      <c r="CW17" s="186"/>
      <c r="CX17" s="186"/>
      <c r="CY17" s="186"/>
      <c r="CZ17" s="186"/>
      <c r="DA17" s="186"/>
      <c r="DB17" s="186"/>
      <c r="DC17" s="186"/>
      <c r="DD17" s="186"/>
      <c r="DE17" s="186"/>
      <c r="DF17" s="186"/>
      <c r="DG17" s="186"/>
      <c r="DH17" s="186"/>
      <c r="DI17" s="186"/>
      <c r="DJ17" s="186"/>
      <c r="DK17" s="186"/>
      <c r="DL17" s="186"/>
      <c r="DM17" s="186"/>
      <c r="DN17" s="186"/>
      <c r="DO17" s="186"/>
      <c r="DP17" s="186"/>
      <c r="DQ17" s="186"/>
      <c r="DR17" s="186"/>
      <c r="DS17" s="186"/>
      <c r="DT17" s="186"/>
      <c r="DU17" s="186"/>
      <c r="DV17" s="186"/>
      <c r="DW17" s="186"/>
      <c r="DX17" s="186"/>
      <c r="DY17" s="186"/>
      <c r="DZ17" s="186"/>
      <c r="EA17" s="186"/>
      <c r="EB17" s="186"/>
      <c r="EC17" s="186"/>
      <c r="ED17" s="186"/>
      <c r="EE17" s="186"/>
      <c r="EF17" s="186"/>
      <c r="EG17" s="186"/>
      <c r="EH17" s="186"/>
      <c r="EI17" s="186"/>
      <c r="EJ17" s="186"/>
      <c r="EK17" s="186"/>
      <c r="EL17" s="186"/>
      <c r="EM17" s="186"/>
      <c r="EN17" s="186"/>
      <c r="EO17" s="186"/>
      <c r="EP17" s="186"/>
      <c r="EQ17" s="186"/>
      <c r="ER17" s="186"/>
      <c r="ES17" s="186"/>
      <c r="ET17" s="186"/>
      <c r="EU17" s="186"/>
      <c r="EV17" s="186"/>
      <c r="EW17" s="186"/>
      <c r="EX17" s="186"/>
      <c r="EY17" s="186"/>
      <c r="EZ17" s="186"/>
      <c r="FA17" s="186"/>
      <c r="FB17" s="186"/>
      <c r="FC17" s="186"/>
      <c r="FD17" s="186"/>
      <c r="FE17" s="186"/>
      <c r="FF17" s="186"/>
      <c r="FG17" s="186"/>
      <c r="FH17" s="186"/>
      <c r="FI17" s="186"/>
      <c r="FJ17" s="186"/>
      <c r="FK17" s="186"/>
      <c r="FL17" s="186"/>
      <c r="FM17" s="186"/>
      <c r="FN17" s="186"/>
      <c r="FO17" s="186"/>
      <c r="FP17" s="186"/>
      <c r="FQ17" s="186"/>
      <c r="FR17" s="186"/>
      <c r="FS17" s="186"/>
      <c r="FT17" s="186"/>
      <c r="FU17" s="186"/>
      <c r="FV17" s="186"/>
      <c r="FW17" s="186"/>
      <c r="FX17" s="186"/>
      <c r="FY17" s="186"/>
      <c r="FZ17" s="186"/>
      <c r="GA17" s="186"/>
      <c r="GB17" s="186"/>
      <c r="GC17" s="186"/>
      <c r="GD17" s="186"/>
      <c r="GE17" s="186"/>
      <c r="GF17" s="186"/>
      <c r="GG17" s="186"/>
      <c r="GH17" s="186"/>
      <c r="GI17" s="186"/>
      <c r="GJ17" s="186"/>
      <c r="GK17" s="186"/>
      <c r="GL17" s="186"/>
      <c r="GM17" s="186"/>
      <c r="GN17" s="186"/>
      <c r="GO17" s="186"/>
      <c r="GP17" s="186"/>
      <c r="GQ17" s="186"/>
      <c r="GR17" s="186"/>
      <c r="GS17" s="186"/>
      <c r="GT17" s="186"/>
      <c r="GU17" s="186"/>
      <c r="GV17" s="186"/>
      <c r="GW17" s="186"/>
      <c r="GX17" s="186"/>
      <c r="GY17" s="186"/>
      <c r="GZ17" s="186"/>
      <c r="HA17" s="186"/>
      <c r="HB17" s="186"/>
      <c r="HC17" s="186"/>
      <c r="HD17" s="186"/>
      <c r="HE17" s="186"/>
      <c r="HF17" s="186"/>
      <c r="HG17" s="186"/>
      <c r="HH17" s="186"/>
      <c r="HI17" s="186"/>
      <c r="HJ17" s="186"/>
      <c r="HK17" s="186"/>
      <c r="HL17" s="186"/>
      <c r="HM17" s="186"/>
      <c r="HN17" s="186"/>
      <c r="HO17" s="186"/>
      <c r="HP17" s="186"/>
      <c r="HQ17" s="186"/>
      <c r="HR17" s="186"/>
      <c r="HS17" s="186"/>
      <c r="HT17" s="186"/>
      <c r="HU17" s="186"/>
      <c r="HV17" s="186"/>
      <c r="HW17" s="186"/>
      <c r="HX17" s="186"/>
      <c r="HY17" s="186"/>
      <c r="HZ17" s="186"/>
      <c r="IA17" s="186"/>
      <c r="IB17" s="186"/>
      <c r="IC17" s="186"/>
      <c r="ID17" s="186"/>
      <c r="IE17" s="186"/>
      <c r="IF17" s="186"/>
      <c r="IG17" s="186"/>
      <c r="IH17" s="186"/>
      <c r="II17" s="186"/>
      <c r="IJ17" s="186"/>
      <c r="IK17" s="186"/>
      <c r="IL17" s="186"/>
      <c r="IM17" s="186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pans="1:256" s="413" customFormat="1" ht="19.5" customHeight="1">
      <c r="A18" s="190">
        <v>15</v>
      </c>
      <c r="B18" s="387" t="s">
        <v>36</v>
      </c>
      <c r="C18" s="387">
        <f>SUM(C19:C28)</f>
        <v>25060</v>
      </c>
      <c r="D18" s="417">
        <v>0.41493986787871945</v>
      </c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  <c r="Q18" s="186"/>
      <c r="R18" s="186"/>
      <c r="S18" s="186"/>
      <c r="T18" s="186"/>
      <c r="U18" s="186"/>
      <c r="V18" s="186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6"/>
      <c r="AJ18" s="186"/>
      <c r="AK18" s="186"/>
      <c r="AL18" s="186"/>
      <c r="AM18" s="186"/>
      <c r="AN18" s="186"/>
      <c r="AO18" s="186"/>
      <c r="AP18" s="186"/>
      <c r="AQ18" s="186"/>
      <c r="AR18" s="186"/>
      <c r="AS18" s="186"/>
      <c r="AT18" s="186"/>
      <c r="AU18" s="186"/>
      <c r="AV18" s="186"/>
      <c r="AW18" s="186"/>
      <c r="AX18" s="186"/>
      <c r="AY18" s="186"/>
      <c r="AZ18" s="186"/>
      <c r="BA18" s="186"/>
      <c r="BB18" s="186"/>
      <c r="BC18" s="186"/>
      <c r="BD18" s="186"/>
      <c r="BE18" s="186"/>
      <c r="BF18" s="186"/>
      <c r="BG18" s="186"/>
      <c r="BH18" s="186"/>
      <c r="BI18" s="186"/>
      <c r="BJ18" s="186"/>
      <c r="BK18" s="186"/>
      <c r="BL18" s="186"/>
      <c r="BM18" s="186"/>
      <c r="BN18" s="186"/>
      <c r="BO18" s="186"/>
      <c r="BP18" s="186"/>
      <c r="BQ18" s="186"/>
      <c r="BR18" s="186"/>
      <c r="BS18" s="186"/>
      <c r="BT18" s="186"/>
      <c r="BU18" s="186"/>
      <c r="BV18" s="186"/>
      <c r="BW18" s="186"/>
      <c r="BX18" s="186"/>
      <c r="BY18" s="186"/>
      <c r="BZ18" s="186"/>
      <c r="CA18" s="186"/>
      <c r="CB18" s="186"/>
      <c r="CC18" s="186"/>
      <c r="CD18" s="186"/>
      <c r="CE18" s="186"/>
      <c r="CF18" s="186"/>
      <c r="CG18" s="186"/>
      <c r="CH18" s="186"/>
      <c r="CI18" s="186"/>
      <c r="CJ18" s="186"/>
      <c r="CK18" s="186"/>
      <c r="CL18" s="186"/>
      <c r="CM18" s="186"/>
      <c r="CN18" s="186"/>
      <c r="CO18" s="186"/>
      <c r="CP18" s="186"/>
      <c r="CQ18" s="186"/>
      <c r="CR18" s="186"/>
      <c r="CS18" s="186"/>
      <c r="CT18" s="186"/>
      <c r="CU18" s="186"/>
      <c r="CV18" s="186"/>
      <c r="CW18" s="186"/>
      <c r="CX18" s="186"/>
      <c r="CY18" s="186"/>
      <c r="CZ18" s="186"/>
      <c r="DA18" s="186"/>
      <c r="DB18" s="186"/>
      <c r="DC18" s="186"/>
      <c r="DD18" s="186"/>
      <c r="DE18" s="186"/>
      <c r="DF18" s="186"/>
      <c r="DG18" s="186"/>
      <c r="DH18" s="186"/>
      <c r="DI18" s="186"/>
      <c r="DJ18" s="186"/>
      <c r="DK18" s="186"/>
      <c r="DL18" s="186"/>
      <c r="DM18" s="186"/>
      <c r="DN18" s="186"/>
      <c r="DO18" s="186"/>
      <c r="DP18" s="186"/>
      <c r="DQ18" s="186"/>
      <c r="DR18" s="186"/>
      <c r="DS18" s="186"/>
      <c r="DT18" s="186"/>
      <c r="DU18" s="186"/>
      <c r="DV18" s="186"/>
      <c r="DW18" s="186"/>
      <c r="DX18" s="186"/>
      <c r="DY18" s="186"/>
      <c r="DZ18" s="186"/>
      <c r="EA18" s="186"/>
      <c r="EB18" s="186"/>
      <c r="EC18" s="186"/>
      <c r="ED18" s="186"/>
      <c r="EE18" s="186"/>
      <c r="EF18" s="186"/>
      <c r="EG18" s="186"/>
      <c r="EH18" s="186"/>
      <c r="EI18" s="186"/>
      <c r="EJ18" s="186"/>
      <c r="EK18" s="186"/>
      <c r="EL18" s="186"/>
      <c r="EM18" s="186"/>
      <c r="EN18" s="186"/>
      <c r="EO18" s="186"/>
      <c r="EP18" s="186"/>
      <c r="EQ18" s="186"/>
      <c r="ER18" s="186"/>
      <c r="ES18" s="186"/>
      <c r="ET18" s="186"/>
      <c r="EU18" s="186"/>
      <c r="EV18" s="186"/>
      <c r="EW18" s="186"/>
      <c r="EX18" s="186"/>
      <c r="EY18" s="186"/>
      <c r="EZ18" s="186"/>
      <c r="FA18" s="186"/>
      <c r="FB18" s="186"/>
      <c r="FC18" s="186"/>
      <c r="FD18" s="186"/>
      <c r="FE18" s="186"/>
      <c r="FF18" s="186"/>
      <c r="FG18" s="186"/>
      <c r="FH18" s="186"/>
      <c r="FI18" s="186"/>
      <c r="FJ18" s="186"/>
      <c r="FK18" s="186"/>
      <c r="FL18" s="186"/>
      <c r="FM18" s="186"/>
      <c r="FN18" s="186"/>
      <c r="FO18" s="186"/>
      <c r="FP18" s="186"/>
      <c r="FQ18" s="186"/>
      <c r="FR18" s="186"/>
      <c r="FS18" s="186"/>
      <c r="FT18" s="186"/>
      <c r="FU18" s="186"/>
      <c r="FV18" s="186"/>
      <c r="FW18" s="186"/>
      <c r="FX18" s="186"/>
      <c r="FY18" s="186"/>
      <c r="FZ18" s="186"/>
      <c r="GA18" s="186"/>
      <c r="GB18" s="186"/>
      <c r="GC18" s="186"/>
      <c r="GD18" s="186"/>
      <c r="GE18" s="186"/>
      <c r="GF18" s="186"/>
      <c r="GG18" s="186"/>
      <c r="GH18" s="186"/>
      <c r="GI18" s="186"/>
      <c r="GJ18" s="186"/>
      <c r="GK18" s="186"/>
      <c r="GL18" s="186"/>
      <c r="GM18" s="186"/>
      <c r="GN18" s="186"/>
      <c r="GO18" s="186"/>
      <c r="GP18" s="186"/>
      <c r="GQ18" s="186"/>
      <c r="GR18" s="186"/>
      <c r="GS18" s="186"/>
      <c r="GT18" s="186"/>
      <c r="GU18" s="186"/>
      <c r="GV18" s="186"/>
      <c r="GW18" s="186"/>
      <c r="GX18" s="186"/>
      <c r="GY18" s="186"/>
      <c r="GZ18" s="186"/>
      <c r="HA18" s="186"/>
      <c r="HB18" s="186"/>
      <c r="HC18" s="186"/>
      <c r="HD18" s="186"/>
      <c r="HE18" s="186"/>
      <c r="HF18" s="186"/>
      <c r="HG18" s="186"/>
      <c r="HH18" s="186"/>
      <c r="HI18" s="186"/>
      <c r="HJ18" s="186"/>
      <c r="HK18" s="186"/>
      <c r="HL18" s="186"/>
      <c r="HM18" s="186"/>
      <c r="HN18" s="186"/>
      <c r="HO18" s="186"/>
      <c r="HP18" s="186"/>
      <c r="HQ18" s="186"/>
      <c r="HR18" s="186"/>
      <c r="HS18" s="186"/>
      <c r="HT18" s="186"/>
      <c r="HU18" s="186"/>
      <c r="HV18" s="186"/>
      <c r="HW18" s="186"/>
      <c r="HX18" s="186"/>
      <c r="HY18" s="186"/>
      <c r="HZ18" s="186"/>
      <c r="IA18" s="186"/>
      <c r="IB18" s="186"/>
      <c r="IC18" s="186"/>
      <c r="ID18" s="186"/>
      <c r="IE18" s="186"/>
      <c r="IF18" s="186"/>
      <c r="IG18" s="186"/>
      <c r="IH18" s="186"/>
      <c r="II18" s="186"/>
      <c r="IJ18" s="186"/>
      <c r="IK18" s="186"/>
      <c r="IL18" s="186"/>
      <c r="IM18" s="186"/>
      <c r="IN18" s="186"/>
      <c r="IO18" s="186"/>
      <c r="IP18" s="186"/>
      <c r="IQ18" s="186"/>
      <c r="IR18" s="186"/>
      <c r="IS18" s="186"/>
      <c r="IT18" s="186"/>
      <c r="IU18" s="186"/>
      <c r="IV18" s="186"/>
    </row>
    <row r="19" spans="1:256" s="413" customFormat="1" ht="19.5" customHeight="1">
      <c r="A19" s="190">
        <v>16</v>
      </c>
      <c r="B19" s="387" t="s">
        <v>37</v>
      </c>
      <c r="C19" s="387">
        <v>5545</v>
      </c>
      <c r="D19" s="417">
        <v>0.04622641509433962</v>
      </c>
      <c r="E19" s="186"/>
      <c r="F19" s="186"/>
      <c r="G19" s="186"/>
      <c r="H19" s="186"/>
      <c r="I19" s="186"/>
      <c r="J19" s="186"/>
      <c r="K19" s="186"/>
      <c r="L19" s="186"/>
      <c r="M19" s="186"/>
      <c r="N19" s="186"/>
      <c r="O19" s="186"/>
      <c r="P19" s="186"/>
      <c r="Q19" s="186"/>
      <c r="R19" s="186"/>
      <c r="S19" s="186"/>
      <c r="T19" s="186"/>
      <c r="U19" s="186"/>
      <c r="V19" s="186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6"/>
      <c r="AJ19" s="186"/>
      <c r="AK19" s="186"/>
      <c r="AL19" s="186"/>
      <c r="AM19" s="186"/>
      <c r="AN19" s="186"/>
      <c r="AO19" s="186"/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86"/>
      <c r="BE19" s="186"/>
      <c r="BF19" s="186"/>
      <c r="BG19" s="186"/>
      <c r="BH19" s="186"/>
      <c r="BI19" s="186"/>
      <c r="BJ19" s="186"/>
      <c r="BK19" s="186"/>
      <c r="BL19" s="186"/>
      <c r="BM19" s="186"/>
      <c r="BN19" s="186"/>
      <c r="BO19" s="186"/>
      <c r="BP19" s="186"/>
      <c r="BQ19" s="186"/>
      <c r="BR19" s="186"/>
      <c r="BS19" s="186"/>
      <c r="BT19" s="186"/>
      <c r="BU19" s="186"/>
      <c r="BV19" s="186"/>
      <c r="BW19" s="186"/>
      <c r="BX19" s="186"/>
      <c r="BY19" s="186"/>
      <c r="BZ19" s="186"/>
      <c r="CA19" s="186"/>
      <c r="CB19" s="186"/>
      <c r="CC19" s="186"/>
      <c r="CD19" s="186"/>
      <c r="CE19" s="186"/>
      <c r="CF19" s="186"/>
      <c r="CG19" s="186"/>
      <c r="CH19" s="186"/>
      <c r="CI19" s="186"/>
      <c r="CJ19" s="186"/>
      <c r="CK19" s="186"/>
      <c r="CL19" s="186"/>
      <c r="CM19" s="186"/>
      <c r="CN19" s="186"/>
      <c r="CO19" s="186"/>
      <c r="CP19" s="186"/>
      <c r="CQ19" s="186"/>
      <c r="CR19" s="186"/>
      <c r="CS19" s="186"/>
      <c r="CT19" s="186"/>
      <c r="CU19" s="186"/>
      <c r="CV19" s="186"/>
      <c r="CW19" s="186"/>
      <c r="CX19" s="186"/>
      <c r="CY19" s="186"/>
      <c r="CZ19" s="186"/>
      <c r="DA19" s="186"/>
      <c r="DB19" s="186"/>
      <c r="DC19" s="186"/>
      <c r="DD19" s="186"/>
      <c r="DE19" s="186"/>
      <c r="DF19" s="186"/>
      <c r="DG19" s="186"/>
      <c r="DH19" s="186"/>
      <c r="DI19" s="186"/>
      <c r="DJ19" s="186"/>
      <c r="DK19" s="186"/>
      <c r="DL19" s="186"/>
      <c r="DM19" s="186"/>
      <c r="DN19" s="186"/>
      <c r="DO19" s="186"/>
      <c r="DP19" s="186"/>
      <c r="DQ19" s="186"/>
      <c r="DR19" s="186"/>
      <c r="DS19" s="186"/>
      <c r="DT19" s="186"/>
      <c r="DU19" s="186"/>
      <c r="DV19" s="186"/>
      <c r="DW19" s="186"/>
      <c r="DX19" s="186"/>
      <c r="DY19" s="186"/>
      <c r="DZ19" s="186"/>
      <c r="EA19" s="186"/>
      <c r="EB19" s="186"/>
      <c r="EC19" s="186"/>
      <c r="ED19" s="186"/>
      <c r="EE19" s="186"/>
      <c r="EF19" s="186"/>
      <c r="EG19" s="186"/>
      <c r="EH19" s="186"/>
      <c r="EI19" s="186"/>
      <c r="EJ19" s="186"/>
      <c r="EK19" s="186"/>
      <c r="EL19" s="186"/>
      <c r="EM19" s="186"/>
      <c r="EN19" s="186"/>
      <c r="EO19" s="186"/>
      <c r="EP19" s="186"/>
      <c r="EQ19" s="186"/>
      <c r="ER19" s="186"/>
      <c r="ES19" s="186"/>
      <c r="ET19" s="186"/>
      <c r="EU19" s="186"/>
      <c r="EV19" s="186"/>
      <c r="EW19" s="186"/>
      <c r="EX19" s="186"/>
      <c r="EY19" s="186"/>
      <c r="EZ19" s="186"/>
      <c r="FA19" s="186"/>
      <c r="FB19" s="186"/>
      <c r="FC19" s="186"/>
      <c r="FD19" s="186"/>
      <c r="FE19" s="186"/>
      <c r="FF19" s="186"/>
      <c r="FG19" s="186"/>
      <c r="FH19" s="186"/>
      <c r="FI19" s="186"/>
      <c r="FJ19" s="186"/>
      <c r="FK19" s="186"/>
      <c r="FL19" s="186"/>
      <c r="FM19" s="186"/>
      <c r="FN19" s="186"/>
      <c r="FO19" s="186"/>
      <c r="FP19" s="186"/>
      <c r="FQ19" s="186"/>
      <c r="FR19" s="186"/>
      <c r="FS19" s="186"/>
      <c r="FT19" s="186"/>
      <c r="FU19" s="186"/>
      <c r="FV19" s="186"/>
      <c r="FW19" s="186"/>
      <c r="FX19" s="186"/>
      <c r="FY19" s="186"/>
      <c r="FZ19" s="186"/>
      <c r="GA19" s="186"/>
      <c r="GB19" s="186"/>
      <c r="GC19" s="186"/>
      <c r="GD19" s="186"/>
      <c r="GE19" s="186"/>
      <c r="GF19" s="186"/>
      <c r="GG19" s="186"/>
      <c r="GH19" s="186"/>
      <c r="GI19" s="186"/>
      <c r="GJ19" s="186"/>
      <c r="GK19" s="186"/>
      <c r="GL19" s="186"/>
      <c r="GM19" s="186"/>
      <c r="GN19" s="186"/>
      <c r="GO19" s="186"/>
      <c r="GP19" s="186"/>
      <c r="GQ19" s="186"/>
      <c r="GR19" s="186"/>
      <c r="GS19" s="186"/>
      <c r="GT19" s="186"/>
      <c r="GU19" s="186"/>
      <c r="GV19" s="186"/>
      <c r="GW19" s="186"/>
      <c r="GX19" s="186"/>
      <c r="GY19" s="186"/>
      <c r="GZ19" s="186"/>
      <c r="HA19" s="186"/>
      <c r="HB19" s="186"/>
      <c r="HC19" s="186"/>
      <c r="HD19" s="186"/>
      <c r="HE19" s="186"/>
      <c r="HF19" s="186"/>
      <c r="HG19" s="186"/>
      <c r="HH19" s="186"/>
      <c r="HI19" s="186"/>
      <c r="HJ19" s="186"/>
      <c r="HK19" s="186"/>
      <c r="HL19" s="186"/>
      <c r="HM19" s="186"/>
      <c r="HN19" s="186"/>
      <c r="HO19" s="186"/>
      <c r="HP19" s="186"/>
      <c r="HQ19" s="186"/>
      <c r="HR19" s="186"/>
      <c r="HS19" s="186"/>
      <c r="HT19" s="186"/>
      <c r="HU19" s="186"/>
      <c r="HV19" s="186"/>
      <c r="HW19" s="186"/>
      <c r="HX19" s="186"/>
      <c r="HY19" s="186"/>
      <c r="HZ19" s="186"/>
      <c r="IA19" s="186"/>
      <c r="IB19" s="186"/>
      <c r="IC19" s="186"/>
      <c r="ID19" s="186"/>
      <c r="IE19" s="186"/>
      <c r="IF19" s="186"/>
      <c r="IG19" s="186"/>
      <c r="IH19" s="186"/>
      <c r="II19" s="186"/>
      <c r="IJ19" s="186"/>
      <c r="IK19" s="186"/>
      <c r="IL19" s="186"/>
      <c r="IM19" s="186"/>
      <c r="IN19" s="186"/>
      <c r="IO19" s="186"/>
      <c r="IP19" s="186"/>
      <c r="IQ19" s="186"/>
      <c r="IR19" s="186"/>
      <c r="IS19" s="186"/>
      <c r="IT19" s="186"/>
      <c r="IU19" s="186"/>
      <c r="IV19" s="186"/>
    </row>
    <row r="20" spans="1:256" s="413" customFormat="1" ht="19.5" customHeight="1">
      <c r="A20" s="190">
        <v>17</v>
      </c>
      <c r="B20" s="387" t="s">
        <v>38</v>
      </c>
      <c r="C20" s="387">
        <v>490</v>
      </c>
      <c r="D20" s="417">
        <v>0.16666666666666666</v>
      </c>
      <c r="E20" s="186"/>
      <c r="F20" s="186"/>
      <c r="G20" s="186"/>
      <c r="H20" s="186"/>
      <c r="I20" s="186"/>
      <c r="J20" s="186"/>
      <c r="K20" s="186"/>
      <c r="L20" s="186"/>
      <c r="M20" s="186"/>
      <c r="N20" s="186"/>
      <c r="O20" s="186"/>
      <c r="P20" s="186"/>
      <c r="Q20" s="186"/>
      <c r="R20" s="186"/>
      <c r="S20" s="186"/>
      <c r="T20" s="186"/>
      <c r="U20" s="186"/>
      <c r="V20" s="186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6"/>
      <c r="AJ20" s="186"/>
      <c r="AK20" s="186"/>
      <c r="AL20" s="186"/>
      <c r="AM20" s="186"/>
      <c r="AN20" s="186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86"/>
      <c r="BE20" s="186"/>
      <c r="BF20" s="186"/>
      <c r="BG20" s="186"/>
      <c r="BH20" s="186"/>
      <c r="BI20" s="186"/>
      <c r="BJ20" s="186"/>
      <c r="BK20" s="186"/>
      <c r="BL20" s="186"/>
      <c r="BM20" s="186"/>
      <c r="BN20" s="186"/>
      <c r="BO20" s="186"/>
      <c r="BP20" s="186"/>
      <c r="BQ20" s="186"/>
      <c r="BR20" s="186"/>
      <c r="BS20" s="186"/>
      <c r="BT20" s="186"/>
      <c r="BU20" s="186"/>
      <c r="BV20" s="186"/>
      <c r="BW20" s="186"/>
      <c r="BX20" s="186"/>
      <c r="BY20" s="186"/>
      <c r="BZ20" s="186"/>
      <c r="CA20" s="186"/>
      <c r="CB20" s="186"/>
      <c r="CC20" s="186"/>
      <c r="CD20" s="186"/>
      <c r="CE20" s="186"/>
      <c r="CF20" s="186"/>
      <c r="CG20" s="186"/>
      <c r="CH20" s="186"/>
      <c r="CI20" s="186"/>
      <c r="CJ20" s="186"/>
      <c r="CK20" s="186"/>
      <c r="CL20" s="186"/>
      <c r="CM20" s="186"/>
      <c r="CN20" s="186"/>
      <c r="CO20" s="186"/>
      <c r="CP20" s="186"/>
      <c r="CQ20" s="186"/>
      <c r="CR20" s="186"/>
      <c r="CS20" s="186"/>
      <c r="CT20" s="186"/>
      <c r="CU20" s="186"/>
      <c r="CV20" s="186"/>
      <c r="CW20" s="186"/>
      <c r="CX20" s="186"/>
      <c r="CY20" s="186"/>
      <c r="CZ20" s="186"/>
      <c r="DA20" s="186"/>
      <c r="DB20" s="186"/>
      <c r="DC20" s="186"/>
      <c r="DD20" s="186"/>
      <c r="DE20" s="186"/>
      <c r="DF20" s="186"/>
      <c r="DG20" s="186"/>
      <c r="DH20" s="186"/>
      <c r="DI20" s="186"/>
      <c r="DJ20" s="186"/>
      <c r="DK20" s="186"/>
      <c r="DL20" s="186"/>
      <c r="DM20" s="186"/>
      <c r="DN20" s="186"/>
      <c r="DO20" s="186"/>
      <c r="DP20" s="186"/>
      <c r="DQ20" s="186"/>
      <c r="DR20" s="186"/>
      <c r="DS20" s="186"/>
      <c r="DT20" s="186"/>
      <c r="DU20" s="186"/>
      <c r="DV20" s="186"/>
      <c r="DW20" s="186"/>
      <c r="DX20" s="186"/>
      <c r="DY20" s="186"/>
      <c r="DZ20" s="186"/>
      <c r="EA20" s="186"/>
      <c r="EB20" s="186"/>
      <c r="EC20" s="186"/>
      <c r="ED20" s="186"/>
      <c r="EE20" s="186"/>
      <c r="EF20" s="186"/>
      <c r="EG20" s="186"/>
      <c r="EH20" s="186"/>
      <c r="EI20" s="186"/>
      <c r="EJ20" s="186"/>
      <c r="EK20" s="186"/>
      <c r="EL20" s="186"/>
      <c r="EM20" s="186"/>
      <c r="EN20" s="186"/>
      <c r="EO20" s="186"/>
      <c r="EP20" s="186"/>
      <c r="EQ20" s="186"/>
      <c r="ER20" s="186"/>
      <c r="ES20" s="186"/>
      <c r="ET20" s="186"/>
      <c r="EU20" s="186"/>
      <c r="EV20" s="186"/>
      <c r="EW20" s="186"/>
      <c r="EX20" s="186"/>
      <c r="EY20" s="186"/>
      <c r="EZ20" s="186"/>
      <c r="FA20" s="186"/>
      <c r="FB20" s="186"/>
      <c r="FC20" s="186"/>
      <c r="FD20" s="186"/>
      <c r="FE20" s="186"/>
      <c r="FF20" s="186"/>
      <c r="FG20" s="186"/>
      <c r="FH20" s="186"/>
      <c r="FI20" s="186"/>
      <c r="FJ20" s="186"/>
      <c r="FK20" s="186"/>
      <c r="FL20" s="186"/>
      <c r="FM20" s="186"/>
      <c r="FN20" s="186"/>
      <c r="FO20" s="186"/>
      <c r="FP20" s="186"/>
      <c r="FQ20" s="186"/>
      <c r="FR20" s="186"/>
      <c r="FS20" s="186"/>
      <c r="FT20" s="186"/>
      <c r="FU20" s="186"/>
      <c r="FV20" s="186"/>
      <c r="FW20" s="186"/>
      <c r="FX20" s="186"/>
      <c r="FY20" s="186"/>
      <c r="FZ20" s="186"/>
      <c r="GA20" s="186"/>
      <c r="GB20" s="186"/>
      <c r="GC20" s="186"/>
      <c r="GD20" s="186"/>
      <c r="GE20" s="186"/>
      <c r="GF20" s="186"/>
      <c r="GG20" s="186"/>
      <c r="GH20" s="186"/>
      <c r="GI20" s="186"/>
      <c r="GJ20" s="186"/>
      <c r="GK20" s="186"/>
      <c r="GL20" s="186"/>
      <c r="GM20" s="186"/>
      <c r="GN20" s="186"/>
      <c r="GO20" s="186"/>
      <c r="GP20" s="186"/>
      <c r="GQ20" s="186"/>
      <c r="GR20" s="186"/>
      <c r="GS20" s="186"/>
      <c r="GT20" s="186"/>
      <c r="GU20" s="186"/>
      <c r="GV20" s="186"/>
      <c r="GW20" s="186"/>
      <c r="GX20" s="186"/>
      <c r="GY20" s="186"/>
      <c r="GZ20" s="186"/>
      <c r="HA20" s="186"/>
      <c r="HB20" s="186"/>
      <c r="HC20" s="186"/>
      <c r="HD20" s="186"/>
      <c r="HE20" s="186"/>
      <c r="HF20" s="186"/>
      <c r="HG20" s="186"/>
      <c r="HH20" s="186"/>
      <c r="HI20" s="186"/>
      <c r="HJ20" s="186"/>
      <c r="HK20" s="186"/>
      <c r="HL20" s="186"/>
      <c r="HM20" s="186"/>
      <c r="HN20" s="186"/>
      <c r="HO20" s="186"/>
      <c r="HP20" s="186"/>
      <c r="HQ20" s="186"/>
      <c r="HR20" s="186"/>
      <c r="HS20" s="186"/>
      <c r="HT20" s="186"/>
      <c r="HU20" s="186"/>
      <c r="HV20" s="186"/>
      <c r="HW20" s="186"/>
      <c r="HX20" s="186"/>
      <c r="HY20" s="186"/>
      <c r="HZ20" s="186"/>
      <c r="IA20" s="186"/>
      <c r="IB20" s="186"/>
      <c r="IC20" s="186"/>
      <c r="ID20" s="186"/>
      <c r="IE20" s="186"/>
      <c r="IF20" s="186"/>
      <c r="IG20" s="186"/>
      <c r="IH20" s="186"/>
      <c r="II20" s="186"/>
      <c r="IJ20" s="186"/>
      <c r="IK20" s="186"/>
      <c r="IL20" s="186"/>
      <c r="IM20" s="186"/>
      <c r="IN20" s="186"/>
      <c r="IO20" s="186"/>
      <c r="IP20" s="186"/>
      <c r="IQ20" s="186"/>
      <c r="IR20" s="186"/>
      <c r="IS20" s="186"/>
      <c r="IT20" s="186"/>
      <c r="IU20" s="186"/>
      <c r="IV20" s="186"/>
    </row>
    <row r="21" spans="1:256" s="413" customFormat="1" ht="19.5" customHeight="1">
      <c r="A21" s="190">
        <v>18</v>
      </c>
      <c r="B21" s="387" t="s">
        <v>39</v>
      </c>
      <c r="C21" s="194">
        <v>8208</v>
      </c>
      <c r="D21" s="417">
        <v>0.4422772799156563</v>
      </c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  <c r="T21" s="186"/>
      <c r="U21" s="186"/>
      <c r="V21" s="186"/>
      <c r="W21" s="186"/>
      <c r="X21" s="186"/>
      <c r="Y21" s="186"/>
      <c r="Z21" s="186"/>
      <c r="AA21" s="186"/>
      <c r="AB21" s="186"/>
      <c r="AC21" s="186"/>
      <c r="AD21" s="186"/>
      <c r="AE21" s="186"/>
      <c r="AF21" s="186"/>
      <c r="AG21" s="186"/>
      <c r="AH21" s="186"/>
      <c r="AI21" s="186"/>
      <c r="AJ21" s="186"/>
      <c r="AK21" s="186"/>
      <c r="AL21" s="186"/>
      <c r="AM21" s="186"/>
      <c r="AN21" s="186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86"/>
      <c r="BE21" s="186"/>
      <c r="BF21" s="186"/>
      <c r="BG21" s="186"/>
      <c r="BH21" s="186"/>
      <c r="BI21" s="186"/>
      <c r="BJ21" s="186"/>
      <c r="BK21" s="186"/>
      <c r="BL21" s="186"/>
      <c r="BM21" s="186"/>
      <c r="BN21" s="186"/>
      <c r="BO21" s="186"/>
      <c r="BP21" s="186"/>
      <c r="BQ21" s="186"/>
      <c r="BR21" s="186"/>
      <c r="BS21" s="186"/>
      <c r="BT21" s="186"/>
      <c r="BU21" s="186"/>
      <c r="BV21" s="186"/>
      <c r="BW21" s="186"/>
      <c r="BX21" s="186"/>
      <c r="BY21" s="186"/>
      <c r="BZ21" s="186"/>
      <c r="CA21" s="186"/>
      <c r="CB21" s="186"/>
      <c r="CC21" s="186"/>
      <c r="CD21" s="186"/>
      <c r="CE21" s="186"/>
      <c r="CF21" s="186"/>
      <c r="CG21" s="186"/>
      <c r="CH21" s="186"/>
      <c r="CI21" s="186"/>
      <c r="CJ21" s="186"/>
      <c r="CK21" s="186"/>
      <c r="CL21" s="186"/>
      <c r="CM21" s="186"/>
      <c r="CN21" s="186"/>
      <c r="CO21" s="186"/>
      <c r="CP21" s="186"/>
      <c r="CQ21" s="186"/>
      <c r="CR21" s="186"/>
      <c r="CS21" s="186"/>
      <c r="CT21" s="186"/>
      <c r="CU21" s="186"/>
      <c r="CV21" s="186"/>
      <c r="CW21" s="186"/>
      <c r="CX21" s="186"/>
      <c r="CY21" s="186"/>
      <c r="CZ21" s="186"/>
      <c r="DA21" s="186"/>
      <c r="DB21" s="186"/>
      <c r="DC21" s="186"/>
      <c r="DD21" s="186"/>
      <c r="DE21" s="186"/>
      <c r="DF21" s="186"/>
      <c r="DG21" s="186"/>
      <c r="DH21" s="186"/>
      <c r="DI21" s="186"/>
      <c r="DJ21" s="186"/>
      <c r="DK21" s="186"/>
      <c r="DL21" s="186"/>
      <c r="DM21" s="186"/>
      <c r="DN21" s="186"/>
      <c r="DO21" s="186"/>
      <c r="DP21" s="186"/>
      <c r="DQ21" s="186"/>
      <c r="DR21" s="186"/>
      <c r="DS21" s="186"/>
      <c r="DT21" s="186"/>
      <c r="DU21" s="186"/>
      <c r="DV21" s="186"/>
      <c r="DW21" s="186"/>
      <c r="DX21" s="186"/>
      <c r="DY21" s="186"/>
      <c r="DZ21" s="186"/>
      <c r="EA21" s="186"/>
      <c r="EB21" s="186"/>
      <c r="EC21" s="186"/>
      <c r="ED21" s="186"/>
      <c r="EE21" s="186"/>
      <c r="EF21" s="186"/>
      <c r="EG21" s="186"/>
      <c r="EH21" s="186"/>
      <c r="EI21" s="186"/>
      <c r="EJ21" s="186"/>
      <c r="EK21" s="186"/>
      <c r="EL21" s="186"/>
      <c r="EM21" s="186"/>
      <c r="EN21" s="186"/>
      <c r="EO21" s="186"/>
      <c r="EP21" s="186"/>
      <c r="EQ21" s="186"/>
      <c r="ER21" s="186"/>
      <c r="ES21" s="186"/>
      <c r="ET21" s="186"/>
      <c r="EU21" s="186"/>
      <c r="EV21" s="186"/>
      <c r="EW21" s="186"/>
      <c r="EX21" s="186"/>
      <c r="EY21" s="186"/>
      <c r="EZ21" s="186"/>
      <c r="FA21" s="186"/>
      <c r="FB21" s="186"/>
      <c r="FC21" s="186"/>
      <c r="FD21" s="186"/>
      <c r="FE21" s="186"/>
      <c r="FF21" s="186"/>
      <c r="FG21" s="186"/>
      <c r="FH21" s="186"/>
      <c r="FI21" s="186"/>
      <c r="FJ21" s="186"/>
      <c r="FK21" s="186"/>
      <c r="FL21" s="186"/>
      <c r="FM21" s="186"/>
      <c r="FN21" s="186"/>
      <c r="FO21" s="186"/>
      <c r="FP21" s="186"/>
      <c r="FQ21" s="186"/>
      <c r="FR21" s="186"/>
      <c r="FS21" s="186"/>
      <c r="FT21" s="186"/>
      <c r="FU21" s="186"/>
      <c r="FV21" s="186"/>
      <c r="FW21" s="186"/>
      <c r="FX21" s="186"/>
      <c r="FY21" s="186"/>
      <c r="FZ21" s="186"/>
      <c r="GA21" s="186"/>
      <c r="GB21" s="186"/>
      <c r="GC21" s="186"/>
      <c r="GD21" s="186"/>
      <c r="GE21" s="186"/>
      <c r="GF21" s="186"/>
      <c r="GG21" s="186"/>
      <c r="GH21" s="186"/>
      <c r="GI21" s="186"/>
      <c r="GJ21" s="186"/>
      <c r="GK21" s="186"/>
      <c r="GL21" s="186"/>
      <c r="GM21" s="186"/>
      <c r="GN21" s="186"/>
      <c r="GO21" s="186"/>
      <c r="GP21" s="186"/>
      <c r="GQ21" s="186"/>
      <c r="GR21" s="186"/>
      <c r="GS21" s="186"/>
      <c r="GT21" s="186"/>
      <c r="GU21" s="186"/>
      <c r="GV21" s="186"/>
      <c r="GW21" s="186"/>
      <c r="GX21" s="186"/>
      <c r="GY21" s="186"/>
      <c r="GZ21" s="186"/>
      <c r="HA21" s="186"/>
      <c r="HB21" s="186"/>
      <c r="HC21" s="186"/>
      <c r="HD21" s="186"/>
      <c r="HE21" s="186"/>
      <c r="HF21" s="186"/>
      <c r="HG21" s="186"/>
      <c r="HH21" s="186"/>
      <c r="HI21" s="186"/>
      <c r="HJ21" s="186"/>
      <c r="HK21" s="186"/>
      <c r="HL21" s="186"/>
      <c r="HM21" s="186"/>
      <c r="HN21" s="186"/>
      <c r="HO21" s="186"/>
      <c r="HP21" s="186"/>
      <c r="HQ21" s="186"/>
      <c r="HR21" s="186"/>
      <c r="HS21" s="186"/>
      <c r="HT21" s="186"/>
      <c r="HU21" s="186"/>
      <c r="HV21" s="186"/>
      <c r="HW21" s="186"/>
      <c r="HX21" s="186"/>
      <c r="HY21" s="186"/>
      <c r="HZ21" s="186"/>
      <c r="IA21" s="186"/>
      <c r="IB21" s="186"/>
      <c r="IC21" s="186"/>
      <c r="ID21" s="186"/>
      <c r="IE21" s="186"/>
      <c r="IF21" s="186"/>
      <c r="IG21" s="186"/>
      <c r="IH21" s="186"/>
      <c r="II21" s="186"/>
      <c r="IJ21" s="186"/>
      <c r="IK21" s="186"/>
      <c r="IL21" s="186"/>
      <c r="IM21" s="186"/>
      <c r="IN21" s="186"/>
      <c r="IO21" s="186"/>
      <c r="IP21" s="186"/>
      <c r="IQ21" s="186"/>
      <c r="IR21" s="186"/>
      <c r="IS21" s="186"/>
      <c r="IT21" s="186"/>
      <c r="IU21" s="186"/>
      <c r="IV21" s="186"/>
    </row>
    <row r="22" spans="1:256" s="413" customFormat="1" ht="19.5" customHeight="1">
      <c r="A22" s="190">
        <v>19</v>
      </c>
      <c r="B22" s="387" t="s">
        <v>40</v>
      </c>
      <c r="C22" s="419">
        <v>0</v>
      </c>
      <c r="D22" s="417">
        <v>0</v>
      </c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86"/>
      <c r="BE22" s="186"/>
      <c r="BF22" s="186"/>
      <c r="BG22" s="186"/>
      <c r="BH22" s="186"/>
      <c r="BI22" s="186"/>
      <c r="BJ22" s="186"/>
      <c r="BK22" s="186"/>
      <c r="BL22" s="186"/>
      <c r="BM22" s="186"/>
      <c r="BN22" s="186"/>
      <c r="BO22" s="186"/>
      <c r="BP22" s="186"/>
      <c r="BQ22" s="186"/>
      <c r="BR22" s="186"/>
      <c r="BS22" s="186"/>
      <c r="BT22" s="186"/>
      <c r="BU22" s="186"/>
      <c r="BV22" s="186"/>
      <c r="BW22" s="186"/>
      <c r="BX22" s="186"/>
      <c r="BY22" s="186"/>
      <c r="BZ22" s="186"/>
      <c r="CA22" s="186"/>
      <c r="CB22" s="186"/>
      <c r="CC22" s="186"/>
      <c r="CD22" s="186"/>
      <c r="CE22" s="186"/>
      <c r="CF22" s="186"/>
      <c r="CG22" s="186"/>
      <c r="CH22" s="186"/>
      <c r="CI22" s="186"/>
      <c r="CJ22" s="186"/>
      <c r="CK22" s="186"/>
      <c r="CL22" s="186"/>
      <c r="CM22" s="186"/>
      <c r="CN22" s="186"/>
      <c r="CO22" s="186"/>
      <c r="CP22" s="186"/>
      <c r="CQ22" s="186"/>
      <c r="CR22" s="186"/>
      <c r="CS22" s="186"/>
      <c r="CT22" s="186"/>
      <c r="CU22" s="186"/>
      <c r="CV22" s="186"/>
      <c r="CW22" s="186"/>
      <c r="CX22" s="186"/>
      <c r="CY22" s="186"/>
      <c r="CZ22" s="186"/>
      <c r="DA22" s="186"/>
      <c r="DB22" s="186"/>
      <c r="DC22" s="186"/>
      <c r="DD22" s="186"/>
      <c r="DE22" s="186"/>
      <c r="DF22" s="186"/>
      <c r="DG22" s="186"/>
      <c r="DH22" s="186"/>
      <c r="DI22" s="186"/>
      <c r="DJ22" s="186"/>
      <c r="DK22" s="186"/>
      <c r="DL22" s="186"/>
      <c r="DM22" s="186"/>
      <c r="DN22" s="186"/>
      <c r="DO22" s="186"/>
      <c r="DP22" s="186"/>
      <c r="DQ22" s="186"/>
      <c r="DR22" s="186"/>
      <c r="DS22" s="186"/>
      <c r="DT22" s="186"/>
      <c r="DU22" s="186"/>
      <c r="DV22" s="186"/>
      <c r="DW22" s="186"/>
      <c r="DX22" s="186"/>
      <c r="DY22" s="186"/>
      <c r="DZ22" s="186"/>
      <c r="EA22" s="186"/>
      <c r="EB22" s="186"/>
      <c r="EC22" s="186"/>
      <c r="ED22" s="186"/>
      <c r="EE22" s="186"/>
      <c r="EF22" s="186"/>
      <c r="EG22" s="186"/>
      <c r="EH22" s="186"/>
      <c r="EI22" s="186"/>
      <c r="EJ22" s="186"/>
      <c r="EK22" s="186"/>
      <c r="EL22" s="186"/>
      <c r="EM22" s="186"/>
      <c r="EN22" s="186"/>
      <c r="EO22" s="186"/>
      <c r="EP22" s="186"/>
      <c r="EQ22" s="186"/>
      <c r="ER22" s="186"/>
      <c r="ES22" s="186"/>
      <c r="ET22" s="186"/>
      <c r="EU22" s="186"/>
      <c r="EV22" s="186"/>
      <c r="EW22" s="186"/>
      <c r="EX22" s="186"/>
      <c r="EY22" s="186"/>
      <c r="EZ22" s="186"/>
      <c r="FA22" s="186"/>
      <c r="FB22" s="186"/>
      <c r="FC22" s="186"/>
      <c r="FD22" s="186"/>
      <c r="FE22" s="186"/>
      <c r="FF22" s="186"/>
      <c r="FG22" s="186"/>
      <c r="FH22" s="186"/>
      <c r="FI22" s="186"/>
      <c r="FJ22" s="186"/>
      <c r="FK22" s="186"/>
      <c r="FL22" s="186"/>
      <c r="FM22" s="186"/>
      <c r="FN22" s="186"/>
      <c r="FO22" s="186"/>
      <c r="FP22" s="186"/>
      <c r="FQ22" s="186"/>
      <c r="FR22" s="186"/>
      <c r="FS22" s="186"/>
      <c r="FT22" s="186"/>
      <c r="FU22" s="186"/>
      <c r="FV22" s="186"/>
      <c r="FW22" s="186"/>
      <c r="FX22" s="186"/>
      <c r="FY22" s="186"/>
      <c r="FZ22" s="186"/>
      <c r="GA22" s="186"/>
      <c r="GB22" s="186"/>
      <c r="GC22" s="186"/>
      <c r="GD22" s="186"/>
      <c r="GE22" s="186"/>
      <c r="GF22" s="186"/>
      <c r="GG22" s="186"/>
      <c r="GH22" s="186"/>
      <c r="GI22" s="186"/>
      <c r="GJ22" s="186"/>
      <c r="GK22" s="186"/>
      <c r="GL22" s="186"/>
      <c r="GM22" s="186"/>
      <c r="GN22" s="186"/>
      <c r="GO22" s="186"/>
      <c r="GP22" s="186"/>
      <c r="GQ22" s="186"/>
      <c r="GR22" s="186"/>
      <c r="GS22" s="186"/>
      <c r="GT22" s="186"/>
      <c r="GU22" s="186"/>
      <c r="GV22" s="186"/>
      <c r="GW22" s="186"/>
      <c r="GX22" s="186"/>
      <c r="GY22" s="186"/>
      <c r="GZ22" s="186"/>
      <c r="HA22" s="186"/>
      <c r="HB22" s="186"/>
      <c r="HC22" s="186"/>
      <c r="HD22" s="186"/>
      <c r="HE22" s="186"/>
      <c r="HF22" s="186"/>
      <c r="HG22" s="186"/>
      <c r="HH22" s="186"/>
      <c r="HI22" s="186"/>
      <c r="HJ22" s="186"/>
      <c r="HK22" s="186"/>
      <c r="HL22" s="186"/>
      <c r="HM22" s="186"/>
      <c r="HN22" s="186"/>
      <c r="HO22" s="186"/>
      <c r="HP22" s="186"/>
      <c r="HQ22" s="186"/>
      <c r="HR22" s="186"/>
      <c r="HS22" s="186"/>
      <c r="HT22" s="186"/>
      <c r="HU22" s="186"/>
      <c r="HV22" s="186"/>
      <c r="HW22" s="186"/>
      <c r="HX22" s="186"/>
      <c r="HY22" s="186"/>
      <c r="HZ22" s="186"/>
      <c r="IA22" s="186"/>
      <c r="IB22" s="186"/>
      <c r="IC22" s="186"/>
      <c r="ID22" s="186"/>
      <c r="IE22" s="186"/>
      <c r="IF22" s="186"/>
      <c r="IG22" s="186"/>
      <c r="IH22" s="186"/>
      <c r="II22" s="186"/>
      <c r="IJ22" s="186"/>
      <c r="IK22" s="186"/>
      <c r="IL22" s="186"/>
      <c r="IM22" s="186"/>
      <c r="IN22" s="186"/>
      <c r="IO22" s="186"/>
      <c r="IP22" s="186"/>
      <c r="IQ22" s="186"/>
      <c r="IR22" s="186"/>
      <c r="IS22" s="186"/>
      <c r="IT22" s="186"/>
      <c r="IU22" s="186"/>
      <c r="IV22" s="186"/>
    </row>
    <row r="23" spans="1:256" s="413" customFormat="1" ht="19.5" customHeight="1">
      <c r="A23" s="190">
        <v>20</v>
      </c>
      <c r="B23" s="191" t="s">
        <v>41</v>
      </c>
      <c r="C23" s="419">
        <v>1298</v>
      </c>
      <c r="D23" s="420">
        <v>-0.02916978309648467</v>
      </c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186"/>
      <c r="AL23" s="186"/>
      <c r="AM23" s="186"/>
      <c r="AN23" s="186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86"/>
      <c r="BE23" s="186"/>
      <c r="BF23" s="186"/>
      <c r="BG23" s="186"/>
      <c r="BH23" s="186"/>
      <c r="BI23" s="186"/>
      <c r="BJ23" s="186"/>
      <c r="BK23" s="186"/>
      <c r="BL23" s="186"/>
      <c r="BM23" s="186"/>
      <c r="BN23" s="186"/>
      <c r="BO23" s="186"/>
      <c r="BP23" s="186"/>
      <c r="BQ23" s="186"/>
      <c r="BR23" s="186"/>
      <c r="BS23" s="186"/>
      <c r="BT23" s="186"/>
      <c r="BU23" s="186"/>
      <c r="BV23" s="186"/>
      <c r="BW23" s="186"/>
      <c r="BX23" s="186"/>
      <c r="BY23" s="186"/>
      <c r="BZ23" s="186"/>
      <c r="CA23" s="186"/>
      <c r="CB23" s="186"/>
      <c r="CC23" s="186"/>
      <c r="CD23" s="186"/>
      <c r="CE23" s="186"/>
      <c r="CF23" s="186"/>
      <c r="CG23" s="186"/>
      <c r="CH23" s="186"/>
      <c r="CI23" s="186"/>
      <c r="CJ23" s="186"/>
      <c r="CK23" s="186"/>
      <c r="CL23" s="186"/>
      <c r="CM23" s="186"/>
      <c r="CN23" s="186"/>
      <c r="CO23" s="186"/>
      <c r="CP23" s="186"/>
      <c r="CQ23" s="186"/>
      <c r="CR23" s="186"/>
      <c r="CS23" s="186"/>
      <c r="CT23" s="186"/>
      <c r="CU23" s="186"/>
      <c r="CV23" s="186"/>
      <c r="CW23" s="186"/>
      <c r="CX23" s="186"/>
      <c r="CY23" s="186"/>
      <c r="CZ23" s="186"/>
      <c r="DA23" s="186"/>
      <c r="DB23" s="186"/>
      <c r="DC23" s="186"/>
      <c r="DD23" s="186"/>
      <c r="DE23" s="186"/>
      <c r="DF23" s="186"/>
      <c r="DG23" s="186"/>
      <c r="DH23" s="186"/>
      <c r="DI23" s="186"/>
      <c r="DJ23" s="186"/>
      <c r="DK23" s="186"/>
      <c r="DL23" s="186"/>
      <c r="DM23" s="186"/>
      <c r="DN23" s="186"/>
      <c r="DO23" s="186"/>
      <c r="DP23" s="186"/>
      <c r="DQ23" s="186"/>
      <c r="DR23" s="186"/>
      <c r="DS23" s="186"/>
      <c r="DT23" s="186"/>
      <c r="DU23" s="186"/>
      <c r="DV23" s="186"/>
      <c r="DW23" s="186"/>
      <c r="DX23" s="186"/>
      <c r="DY23" s="186"/>
      <c r="DZ23" s="186"/>
      <c r="EA23" s="186"/>
      <c r="EB23" s="186"/>
      <c r="EC23" s="186"/>
      <c r="ED23" s="186"/>
      <c r="EE23" s="186"/>
      <c r="EF23" s="186"/>
      <c r="EG23" s="186"/>
      <c r="EH23" s="186"/>
      <c r="EI23" s="186"/>
      <c r="EJ23" s="186"/>
      <c r="EK23" s="186"/>
      <c r="EL23" s="186"/>
      <c r="EM23" s="186"/>
      <c r="EN23" s="186"/>
      <c r="EO23" s="186"/>
      <c r="EP23" s="186"/>
      <c r="EQ23" s="186"/>
      <c r="ER23" s="186"/>
      <c r="ES23" s="186"/>
      <c r="ET23" s="186"/>
      <c r="EU23" s="186"/>
      <c r="EV23" s="186"/>
      <c r="EW23" s="186"/>
      <c r="EX23" s="186"/>
      <c r="EY23" s="186"/>
      <c r="EZ23" s="186"/>
      <c r="FA23" s="186"/>
      <c r="FB23" s="186"/>
      <c r="FC23" s="186"/>
      <c r="FD23" s="186"/>
      <c r="FE23" s="186"/>
      <c r="FF23" s="186"/>
      <c r="FG23" s="186"/>
      <c r="FH23" s="186"/>
      <c r="FI23" s="186"/>
      <c r="FJ23" s="186"/>
      <c r="FK23" s="186"/>
      <c r="FL23" s="186"/>
      <c r="FM23" s="186"/>
      <c r="FN23" s="186"/>
      <c r="FO23" s="186"/>
      <c r="FP23" s="186"/>
      <c r="FQ23" s="186"/>
      <c r="FR23" s="186"/>
      <c r="FS23" s="186"/>
      <c r="FT23" s="186"/>
      <c r="FU23" s="186"/>
      <c r="FV23" s="186"/>
      <c r="FW23" s="186"/>
      <c r="FX23" s="186"/>
      <c r="FY23" s="186"/>
      <c r="FZ23" s="186"/>
      <c r="GA23" s="186"/>
      <c r="GB23" s="186"/>
      <c r="GC23" s="186"/>
      <c r="GD23" s="186"/>
      <c r="GE23" s="186"/>
      <c r="GF23" s="186"/>
      <c r="GG23" s="186"/>
      <c r="GH23" s="186"/>
      <c r="GI23" s="186"/>
      <c r="GJ23" s="186"/>
      <c r="GK23" s="186"/>
      <c r="GL23" s="186"/>
      <c r="GM23" s="186"/>
      <c r="GN23" s="186"/>
      <c r="GO23" s="186"/>
      <c r="GP23" s="186"/>
      <c r="GQ23" s="186"/>
      <c r="GR23" s="186"/>
      <c r="GS23" s="186"/>
      <c r="GT23" s="186"/>
      <c r="GU23" s="186"/>
      <c r="GV23" s="186"/>
      <c r="GW23" s="186"/>
      <c r="GX23" s="186"/>
      <c r="GY23" s="186"/>
      <c r="GZ23" s="186"/>
      <c r="HA23" s="186"/>
      <c r="HB23" s="186"/>
      <c r="HC23" s="186"/>
      <c r="HD23" s="186"/>
      <c r="HE23" s="186"/>
      <c r="HF23" s="186"/>
      <c r="HG23" s="186"/>
      <c r="HH23" s="186"/>
      <c r="HI23" s="186"/>
      <c r="HJ23" s="186"/>
      <c r="HK23" s="186"/>
      <c r="HL23" s="186"/>
      <c r="HM23" s="186"/>
      <c r="HN23" s="186"/>
      <c r="HO23" s="186"/>
      <c r="HP23" s="186"/>
      <c r="HQ23" s="186"/>
      <c r="HR23" s="186"/>
      <c r="HS23" s="186"/>
      <c r="HT23" s="186"/>
      <c r="HU23" s="186"/>
      <c r="HV23" s="186"/>
      <c r="HW23" s="186"/>
      <c r="HX23" s="186"/>
      <c r="HY23" s="186"/>
      <c r="HZ23" s="186"/>
      <c r="IA23" s="186"/>
      <c r="IB23" s="186"/>
      <c r="IC23" s="186"/>
      <c r="ID23" s="186"/>
      <c r="IE23" s="186"/>
      <c r="IF23" s="186"/>
      <c r="IG23" s="186"/>
      <c r="IH23" s="186"/>
      <c r="II23" s="186"/>
      <c r="IJ23" s="186"/>
      <c r="IK23" s="186"/>
      <c r="IL23" s="186"/>
      <c r="IM23" s="186"/>
      <c r="IN23" s="186"/>
      <c r="IO23" s="186"/>
      <c r="IP23" s="186"/>
      <c r="IQ23" s="186"/>
      <c r="IR23" s="186"/>
      <c r="IS23" s="186"/>
      <c r="IT23" s="186"/>
      <c r="IU23" s="186"/>
      <c r="IV23" s="186"/>
    </row>
    <row r="24" spans="1:256" s="413" customFormat="1" ht="19.5" customHeight="1">
      <c r="A24" s="190">
        <v>21</v>
      </c>
      <c r="B24" s="191" t="s">
        <v>42</v>
      </c>
      <c r="C24" s="419">
        <v>444</v>
      </c>
      <c r="D24" s="420">
        <v>-0.004484304932735426</v>
      </c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86"/>
      <c r="BE24" s="186"/>
      <c r="BF24" s="186"/>
      <c r="BG24" s="186"/>
      <c r="BH24" s="186"/>
      <c r="BI24" s="186"/>
      <c r="BJ24" s="186"/>
      <c r="BK24" s="186"/>
      <c r="BL24" s="186"/>
      <c r="BM24" s="186"/>
      <c r="BN24" s="186"/>
      <c r="BO24" s="186"/>
      <c r="BP24" s="186"/>
      <c r="BQ24" s="186"/>
      <c r="BR24" s="186"/>
      <c r="BS24" s="186"/>
      <c r="BT24" s="186"/>
      <c r="BU24" s="186"/>
      <c r="BV24" s="186"/>
      <c r="BW24" s="186"/>
      <c r="BX24" s="186"/>
      <c r="BY24" s="186"/>
      <c r="BZ24" s="186"/>
      <c r="CA24" s="186"/>
      <c r="CB24" s="186"/>
      <c r="CC24" s="186"/>
      <c r="CD24" s="186"/>
      <c r="CE24" s="186"/>
      <c r="CF24" s="186"/>
      <c r="CG24" s="186"/>
      <c r="CH24" s="186"/>
      <c r="CI24" s="186"/>
      <c r="CJ24" s="186"/>
      <c r="CK24" s="186"/>
      <c r="CL24" s="186"/>
      <c r="CM24" s="186"/>
      <c r="CN24" s="186"/>
      <c r="CO24" s="186"/>
      <c r="CP24" s="186"/>
      <c r="CQ24" s="186"/>
      <c r="CR24" s="186"/>
      <c r="CS24" s="186"/>
      <c r="CT24" s="186"/>
      <c r="CU24" s="186"/>
      <c r="CV24" s="186"/>
      <c r="CW24" s="186"/>
      <c r="CX24" s="186"/>
      <c r="CY24" s="186"/>
      <c r="CZ24" s="186"/>
      <c r="DA24" s="186"/>
      <c r="DB24" s="186"/>
      <c r="DC24" s="186"/>
      <c r="DD24" s="186"/>
      <c r="DE24" s="186"/>
      <c r="DF24" s="186"/>
      <c r="DG24" s="186"/>
      <c r="DH24" s="186"/>
      <c r="DI24" s="186"/>
      <c r="DJ24" s="186"/>
      <c r="DK24" s="186"/>
      <c r="DL24" s="186"/>
      <c r="DM24" s="186"/>
      <c r="DN24" s="186"/>
      <c r="DO24" s="186"/>
      <c r="DP24" s="186"/>
      <c r="DQ24" s="186"/>
      <c r="DR24" s="186"/>
      <c r="DS24" s="186"/>
      <c r="DT24" s="186"/>
      <c r="DU24" s="186"/>
      <c r="DV24" s="186"/>
      <c r="DW24" s="186"/>
      <c r="DX24" s="186"/>
      <c r="DY24" s="186"/>
      <c r="DZ24" s="186"/>
      <c r="EA24" s="186"/>
      <c r="EB24" s="186"/>
      <c r="EC24" s="186"/>
      <c r="ED24" s="186"/>
      <c r="EE24" s="186"/>
      <c r="EF24" s="186"/>
      <c r="EG24" s="186"/>
      <c r="EH24" s="186"/>
      <c r="EI24" s="186"/>
      <c r="EJ24" s="186"/>
      <c r="EK24" s="186"/>
      <c r="EL24" s="186"/>
      <c r="EM24" s="186"/>
      <c r="EN24" s="186"/>
      <c r="EO24" s="186"/>
      <c r="EP24" s="186"/>
      <c r="EQ24" s="186"/>
      <c r="ER24" s="186"/>
      <c r="ES24" s="186"/>
      <c r="ET24" s="186"/>
      <c r="EU24" s="186"/>
      <c r="EV24" s="186"/>
      <c r="EW24" s="186"/>
      <c r="EX24" s="186"/>
      <c r="EY24" s="186"/>
      <c r="EZ24" s="186"/>
      <c r="FA24" s="186"/>
      <c r="FB24" s="186"/>
      <c r="FC24" s="186"/>
      <c r="FD24" s="186"/>
      <c r="FE24" s="186"/>
      <c r="FF24" s="186"/>
      <c r="FG24" s="186"/>
      <c r="FH24" s="186"/>
      <c r="FI24" s="186"/>
      <c r="FJ24" s="186"/>
      <c r="FK24" s="186"/>
      <c r="FL24" s="186"/>
      <c r="FM24" s="186"/>
      <c r="FN24" s="186"/>
      <c r="FO24" s="186"/>
      <c r="FP24" s="186"/>
      <c r="FQ24" s="186"/>
      <c r="FR24" s="186"/>
      <c r="FS24" s="186"/>
      <c r="FT24" s="186"/>
      <c r="FU24" s="186"/>
      <c r="FV24" s="186"/>
      <c r="FW24" s="186"/>
      <c r="FX24" s="186"/>
      <c r="FY24" s="186"/>
      <c r="FZ24" s="186"/>
      <c r="GA24" s="186"/>
      <c r="GB24" s="186"/>
      <c r="GC24" s="186"/>
      <c r="GD24" s="186"/>
      <c r="GE24" s="186"/>
      <c r="GF24" s="186"/>
      <c r="GG24" s="186"/>
      <c r="GH24" s="186"/>
      <c r="GI24" s="186"/>
      <c r="GJ24" s="186"/>
      <c r="GK24" s="186"/>
      <c r="GL24" s="186"/>
      <c r="GM24" s="186"/>
      <c r="GN24" s="186"/>
      <c r="GO24" s="186"/>
      <c r="GP24" s="186"/>
      <c r="GQ24" s="186"/>
      <c r="GR24" s="186"/>
      <c r="GS24" s="186"/>
      <c r="GT24" s="186"/>
      <c r="GU24" s="186"/>
      <c r="GV24" s="186"/>
      <c r="GW24" s="186"/>
      <c r="GX24" s="186"/>
      <c r="GY24" s="186"/>
      <c r="GZ24" s="186"/>
      <c r="HA24" s="186"/>
      <c r="HB24" s="186"/>
      <c r="HC24" s="186"/>
      <c r="HD24" s="186"/>
      <c r="HE24" s="186"/>
      <c r="HF24" s="186"/>
      <c r="HG24" s="186"/>
      <c r="HH24" s="186"/>
      <c r="HI24" s="186"/>
      <c r="HJ24" s="186"/>
      <c r="HK24" s="186"/>
      <c r="HL24" s="186"/>
      <c r="HM24" s="186"/>
      <c r="HN24" s="186"/>
      <c r="HO24" s="186"/>
      <c r="HP24" s="186"/>
      <c r="HQ24" s="186"/>
      <c r="HR24" s="186"/>
      <c r="HS24" s="186"/>
      <c r="HT24" s="186"/>
      <c r="HU24" s="186"/>
      <c r="HV24" s="186"/>
      <c r="HW24" s="186"/>
      <c r="HX24" s="186"/>
      <c r="HY24" s="186"/>
      <c r="HZ24" s="186"/>
      <c r="IA24" s="186"/>
      <c r="IB24" s="186"/>
      <c r="IC24" s="186"/>
      <c r="ID24" s="186"/>
      <c r="IE24" s="186"/>
      <c r="IF24" s="186"/>
      <c r="IG24" s="186"/>
      <c r="IH24" s="186"/>
      <c r="II24" s="186"/>
      <c r="IJ24" s="186"/>
      <c r="IK24" s="186"/>
      <c r="IL24" s="186"/>
      <c r="IM24" s="186"/>
      <c r="IN24" s="186"/>
      <c r="IO24" s="186"/>
      <c r="IP24" s="186"/>
      <c r="IQ24" s="186"/>
      <c r="IR24" s="186"/>
      <c r="IS24" s="186"/>
      <c r="IT24" s="186"/>
      <c r="IU24" s="186"/>
      <c r="IV24" s="186"/>
    </row>
    <row r="25" spans="1:256" s="413" customFormat="1" ht="19.5" customHeight="1">
      <c r="A25" s="190">
        <v>22</v>
      </c>
      <c r="B25" s="191" t="s">
        <v>43</v>
      </c>
      <c r="C25" s="387">
        <v>736</v>
      </c>
      <c r="D25" s="420">
        <v>0.42359767891682787</v>
      </c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6"/>
      <c r="BX25" s="186"/>
      <c r="BY25" s="186"/>
      <c r="BZ25" s="186"/>
      <c r="CA25" s="186"/>
      <c r="CB25" s="186"/>
      <c r="CC25" s="186"/>
      <c r="CD25" s="186"/>
      <c r="CE25" s="186"/>
      <c r="CF25" s="186"/>
      <c r="CG25" s="186"/>
      <c r="CH25" s="186"/>
      <c r="CI25" s="186"/>
      <c r="CJ25" s="186"/>
      <c r="CK25" s="186"/>
      <c r="CL25" s="186"/>
      <c r="CM25" s="186"/>
      <c r="CN25" s="186"/>
      <c r="CO25" s="186"/>
      <c r="CP25" s="186"/>
      <c r="CQ25" s="186"/>
      <c r="CR25" s="186"/>
      <c r="CS25" s="186"/>
      <c r="CT25" s="186"/>
      <c r="CU25" s="186"/>
      <c r="CV25" s="186"/>
      <c r="CW25" s="186"/>
      <c r="CX25" s="186"/>
      <c r="CY25" s="186"/>
      <c r="CZ25" s="186"/>
      <c r="DA25" s="186"/>
      <c r="DB25" s="186"/>
      <c r="DC25" s="186"/>
      <c r="DD25" s="186"/>
      <c r="DE25" s="186"/>
      <c r="DF25" s="186"/>
      <c r="DG25" s="186"/>
      <c r="DH25" s="186"/>
      <c r="DI25" s="186"/>
      <c r="DJ25" s="186"/>
      <c r="DK25" s="186"/>
      <c r="DL25" s="186"/>
      <c r="DM25" s="186"/>
      <c r="DN25" s="186"/>
      <c r="DO25" s="186"/>
      <c r="DP25" s="186"/>
      <c r="DQ25" s="186"/>
      <c r="DR25" s="186"/>
      <c r="DS25" s="186"/>
      <c r="DT25" s="186"/>
      <c r="DU25" s="186"/>
      <c r="DV25" s="186"/>
      <c r="DW25" s="186"/>
      <c r="DX25" s="186"/>
      <c r="DY25" s="186"/>
      <c r="DZ25" s="186"/>
      <c r="EA25" s="186"/>
      <c r="EB25" s="186"/>
      <c r="EC25" s="186"/>
      <c r="ED25" s="186"/>
      <c r="EE25" s="186"/>
      <c r="EF25" s="186"/>
      <c r="EG25" s="186"/>
      <c r="EH25" s="186"/>
      <c r="EI25" s="186"/>
      <c r="EJ25" s="186"/>
      <c r="EK25" s="186"/>
      <c r="EL25" s="186"/>
      <c r="EM25" s="186"/>
      <c r="EN25" s="186"/>
      <c r="EO25" s="186"/>
      <c r="EP25" s="186"/>
      <c r="EQ25" s="186"/>
      <c r="ER25" s="186"/>
      <c r="ES25" s="186"/>
      <c r="ET25" s="186"/>
      <c r="EU25" s="186"/>
      <c r="EV25" s="186"/>
      <c r="EW25" s="186"/>
      <c r="EX25" s="186"/>
      <c r="EY25" s="186"/>
      <c r="EZ25" s="186"/>
      <c r="FA25" s="186"/>
      <c r="FB25" s="186"/>
      <c r="FC25" s="186"/>
      <c r="FD25" s="186"/>
      <c r="FE25" s="186"/>
      <c r="FF25" s="186"/>
      <c r="FG25" s="186"/>
      <c r="FH25" s="186"/>
      <c r="FI25" s="186"/>
      <c r="FJ25" s="186"/>
      <c r="FK25" s="186"/>
      <c r="FL25" s="186"/>
      <c r="FM25" s="186"/>
      <c r="FN25" s="186"/>
      <c r="FO25" s="186"/>
      <c r="FP25" s="186"/>
      <c r="FQ25" s="186"/>
      <c r="FR25" s="186"/>
      <c r="FS25" s="186"/>
      <c r="FT25" s="186"/>
      <c r="FU25" s="186"/>
      <c r="FV25" s="186"/>
      <c r="FW25" s="186"/>
      <c r="FX25" s="186"/>
      <c r="FY25" s="186"/>
      <c r="FZ25" s="186"/>
      <c r="GA25" s="186"/>
      <c r="GB25" s="186"/>
      <c r="GC25" s="186"/>
      <c r="GD25" s="186"/>
      <c r="GE25" s="186"/>
      <c r="GF25" s="186"/>
      <c r="GG25" s="186"/>
      <c r="GH25" s="186"/>
      <c r="GI25" s="186"/>
      <c r="GJ25" s="186"/>
      <c r="GK25" s="186"/>
      <c r="GL25" s="186"/>
      <c r="GM25" s="186"/>
      <c r="GN25" s="186"/>
      <c r="GO25" s="186"/>
      <c r="GP25" s="186"/>
      <c r="GQ25" s="186"/>
      <c r="GR25" s="186"/>
      <c r="GS25" s="186"/>
      <c r="GT25" s="186"/>
      <c r="GU25" s="186"/>
      <c r="GV25" s="186"/>
      <c r="GW25" s="186"/>
      <c r="GX25" s="186"/>
      <c r="GY25" s="186"/>
      <c r="GZ25" s="186"/>
      <c r="HA25" s="186"/>
      <c r="HB25" s="186"/>
      <c r="HC25" s="186"/>
      <c r="HD25" s="186"/>
      <c r="HE25" s="186"/>
      <c r="HF25" s="186"/>
      <c r="HG25" s="186"/>
      <c r="HH25" s="186"/>
      <c r="HI25" s="186"/>
      <c r="HJ25" s="186"/>
      <c r="HK25" s="186"/>
      <c r="HL25" s="186"/>
      <c r="HM25" s="186"/>
      <c r="HN25" s="186"/>
      <c r="HO25" s="186"/>
      <c r="HP25" s="186"/>
      <c r="HQ25" s="186"/>
      <c r="HR25" s="186"/>
      <c r="HS25" s="186"/>
      <c r="HT25" s="186"/>
      <c r="HU25" s="186"/>
      <c r="HV25" s="186"/>
      <c r="HW25" s="186"/>
      <c r="HX25" s="186"/>
      <c r="HY25" s="186"/>
      <c r="HZ25" s="186"/>
      <c r="IA25" s="186"/>
      <c r="IB25" s="186"/>
      <c r="IC25" s="186"/>
      <c r="ID25" s="186"/>
      <c r="IE25" s="186"/>
      <c r="IF25" s="186"/>
      <c r="IG25" s="186"/>
      <c r="IH25" s="186"/>
      <c r="II25" s="186"/>
      <c r="IJ25" s="186"/>
      <c r="IK25" s="186"/>
      <c r="IL25" s="186"/>
      <c r="IM25" s="186"/>
      <c r="IN25" s="186"/>
      <c r="IO25" s="186"/>
      <c r="IP25" s="186"/>
      <c r="IQ25" s="186"/>
      <c r="IR25" s="186"/>
      <c r="IS25" s="186"/>
      <c r="IT25" s="186"/>
      <c r="IU25" s="186"/>
      <c r="IV25" s="186"/>
    </row>
    <row r="26" spans="1:256" s="413" customFormat="1" ht="19.5" customHeight="1">
      <c r="A26" s="190">
        <v>23</v>
      </c>
      <c r="B26" s="387" t="s">
        <v>44</v>
      </c>
      <c r="C26" s="387">
        <v>8339</v>
      </c>
      <c r="D26" s="417">
        <v>1.08475</v>
      </c>
      <c r="E26" s="186"/>
      <c r="F26" s="186"/>
      <c r="G26" s="186"/>
      <c r="H26" s="186"/>
      <c r="I26" s="186"/>
      <c r="J26" s="186"/>
      <c r="K26" s="186"/>
      <c r="L26" s="186"/>
      <c r="M26" s="186"/>
      <c r="N26" s="186"/>
      <c r="O26" s="186"/>
      <c r="P26" s="186"/>
      <c r="Q26" s="186"/>
      <c r="R26" s="186"/>
      <c r="S26" s="186"/>
      <c r="T26" s="186"/>
      <c r="U26" s="186"/>
      <c r="V26" s="186"/>
      <c r="W26" s="186"/>
      <c r="X26" s="186"/>
      <c r="Y26" s="186"/>
      <c r="Z26" s="186"/>
      <c r="AA26" s="186"/>
      <c r="AB26" s="186"/>
      <c r="AC26" s="186"/>
      <c r="AD26" s="186"/>
      <c r="AE26" s="186"/>
      <c r="AF26" s="186"/>
      <c r="AG26" s="186"/>
      <c r="AH26" s="186"/>
      <c r="AI26" s="186"/>
      <c r="AJ26" s="186"/>
      <c r="AK26" s="186"/>
      <c r="AL26" s="186"/>
      <c r="AM26" s="186"/>
      <c r="AN26" s="186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86"/>
      <c r="BE26" s="186"/>
      <c r="BF26" s="186"/>
      <c r="BG26" s="186"/>
      <c r="BH26" s="186"/>
      <c r="BI26" s="186"/>
      <c r="BJ26" s="186"/>
      <c r="BK26" s="186"/>
      <c r="BL26" s="186"/>
      <c r="BM26" s="186"/>
      <c r="BN26" s="186"/>
      <c r="BO26" s="186"/>
      <c r="BP26" s="186"/>
      <c r="BQ26" s="186"/>
      <c r="BR26" s="186"/>
      <c r="BS26" s="186"/>
      <c r="BT26" s="186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6"/>
      <c r="CL26" s="186"/>
      <c r="CM26" s="186"/>
      <c r="CN26" s="186"/>
      <c r="CO26" s="186"/>
      <c r="CP26" s="186"/>
      <c r="CQ26" s="186"/>
      <c r="CR26" s="186"/>
      <c r="CS26" s="186"/>
      <c r="CT26" s="186"/>
      <c r="CU26" s="186"/>
      <c r="CV26" s="186"/>
      <c r="CW26" s="186"/>
      <c r="CX26" s="186"/>
      <c r="CY26" s="186"/>
      <c r="CZ26" s="186"/>
      <c r="DA26" s="186"/>
      <c r="DB26" s="186"/>
      <c r="DC26" s="186"/>
      <c r="DD26" s="186"/>
      <c r="DE26" s="186"/>
      <c r="DF26" s="186"/>
      <c r="DG26" s="186"/>
      <c r="DH26" s="186"/>
      <c r="DI26" s="186"/>
      <c r="DJ26" s="186"/>
      <c r="DK26" s="186"/>
      <c r="DL26" s="186"/>
      <c r="DM26" s="186"/>
      <c r="DN26" s="186"/>
      <c r="DO26" s="186"/>
      <c r="DP26" s="186"/>
      <c r="DQ26" s="186"/>
      <c r="DR26" s="186"/>
      <c r="DS26" s="186"/>
      <c r="DT26" s="186"/>
      <c r="DU26" s="186"/>
      <c r="DV26" s="186"/>
      <c r="DW26" s="186"/>
      <c r="DX26" s="186"/>
      <c r="DY26" s="186"/>
      <c r="DZ26" s="186"/>
      <c r="EA26" s="186"/>
      <c r="EB26" s="186"/>
      <c r="EC26" s="186"/>
      <c r="ED26" s="186"/>
      <c r="EE26" s="186"/>
      <c r="EF26" s="186"/>
      <c r="EG26" s="186"/>
      <c r="EH26" s="186"/>
      <c r="EI26" s="186"/>
      <c r="EJ26" s="186"/>
      <c r="EK26" s="186"/>
      <c r="EL26" s="186"/>
      <c r="EM26" s="186"/>
      <c r="EN26" s="186"/>
      <c r="EO26" s="186"/>
      <c r="EP26" s="186"/>
      <c r="EQ26" s="186"/>
      <c r="ER26" s="186"/>
      <c r="ES26" s="186"/>
      <c r="ET26" s="186"/>
      <c r="EU26" s="186"/>
      <c r="EV26" s="186"/>
      <c r="EW26" s="186"/>
      <c r="EX26" s="186"/>
      <c r="EY26" s="186"/>
      <c r="EZ26" s="186"/>
      <c r="FA26" s="186"/>
      <c r="FB26" s="186"/>
      <c r="FC26" s="186"/>
      <c r="FD26" s="186"/>
      <c r="FE26" s="186"/>
      <c r="FF26" s="186"/>
      <c r="FG26" s="186"/>
      <c r="FH26" s="186"/>
      <c r="FI26" s="186"/>
      <c r="FJ26" s="186"/>
      <c r="FK26" s="186"/>
      <c r="FL26" s="186"/>
      <c r="FM26" s="186"/>
      <c r="FN26" s="186"/>
      <c r="FO26" s="186"/>
      <c r="FP26" s="186"/>
      <c r="FQ26" s="186"/>
      <c r="FR26" s="186"/>
      <c r="FS26" s="186"/>
      <c r="FT26" s="186"/>
      <c r="FU26" s="186"/>
      <c r="FV26" s="186"/>
      <c r="FW26" s="186"/>
      <c r="FX26" s="186"/>
      <c r="FY26" s="186"/>
      <c r="FZ26" s="186"/>
      <c r="GA26" s="186"/>
      <c r="GB26" s="186"/>
      <c r="GC26" s="186"/>
      <c r="GD26" s="186"/>
      <c r="GE26" s="186"/>
      <c r="GF26" s="186"/>
      <c r="GG26" s="186"/>
      <c r="GH26" s="186"/>
      <c r="GI26" s="186"/>
      <c r="GJ26" s="186"/>
      <c r="GK26" s="186"/>
      <c r="GL26" s="186"/>
      <c r="GM26" s="186"/>
      <c r="GN26" s="186"/>
      <c r="GO26" s="186"/>
      <c r="GP26" s="186"/>
      <c r="GQ26" s="186"/>
      <c r="GR26" s="186"/>
      <c r="GS26" s="186"/>
      <c r="GT26" s="186"/>
      <c r="GU26" s="186"/>
      <c r="GV26" s="186"/>
      <c r="GW26" s="186"/>
      <c r="GX26" s="186"/>
      <c r="GY26" s="186"/>
      <c r="GZ26" s="186"/>
      <c r="HA26" s="186"/>
      <c r="HB26" s="186"/>
      <c r="HC26" s="186"/>
      <c r="HD26" s="186"/>
      <c r="HE26" s="186"/>
      <c r="HF26" s="186"/>
      <c r="HG26" s="186"/>
      <c r="HH26" s="186"/>
      <c r="HI26" s="186"/>
      <c r="HJ26" s="186"/>
      <c r="HK26" s="186"/>
      <c r="HL26" s="186"/>
      <c r="HM26" s="186"/>
      <c r="HN26" s="186"/>
      <c r="HO26" s="186"/>
      <c r="HP26" s="186"/>
      <c r="HQ26" s="186"/>
      <c r="HR26" s="186"/>
      <c r="HS26" s="186"/>
      <c r="HT26" s="186"/>
      <c r="HU26" s="186"/>
      <c r="HV26" s="186"/>
      <c r="HW26" s="186"/>
      <c r="HX26" s="186"/>
      <c r="HY26" s="186"/>
      <c r="HZ26" s="186"/>
      <c r="IA26" s="186"/>
      <c r="IB26" s="186"/>
      <c r="IC26" s="186"/>
      <c r="ID26" s="186"/>
      <c r="IE26" s="186"/>
      <c r="IF26" s="186"/>
      <c r="IG26" s="186"/>
      <c r="IH26" s="186"/>
      <c r="II26" s="186"/>
      <c r="IJ26" s="186"/>
      <c r="IK26" s="186"/>
      <c r="IL26" s="186"/>
      <c r="IM26" s="186"/>
      <c r="IN26" s="186"/>
      <c r="IO26" s="186"/>
      <c r="IP26" s="186"/>
      <c r="IQ26" s="186"/>
      <c r="IR26" s="186"/>
      <c r="IS26" s="186"/>
      <c r="IT26" s="186"/>
      <c r="IU26" s="186"/>
      <c r="IV26" s="186"/>
    </row>
    <row r="27" spans="1:256" s="413" customFormat="1" ht="19.5" customHeight="1">
      <c r="A27" s="190">
        <v>24</v>
      </c>
      <c r="B27" s="421"/>
      <c r="C27" s="421"/>
      <c r="D27" s="417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86"/>
      <c r="BE27" s="186"/>
      <c r="BF27" s="186"/>
      <c r="BG27" s="186"/>
      <c r="BH27" s="186"/>
      <c r="BI27" s="186"/>
      <c r="BJ27" s="186"/>
      <c r="BK27" s="186"/>
      <c r="BL27" s="186"/>
      <c r="BM27" s="186"/>
      <c r="BN27" s="186"/>
      <c r="BO27" s="186"/>
      <c r="BP27" s="186"/>
      <c r="BQ27" s="186"/>
      <c r="BR27" s="186"/>
      <c r="BS27" s="186"/>
      <c r="BT27" s="186"/>
      <c r="BU27" s="186"/>
      <c r="BV27" s="186"/>
      <c r="BW27" s="186"/>
      <c r="BX27" s="186"/>
      <c r="BY27" s="186"/>
      <c r="BZ27" s="186"/>
      <c r="CA27" s="186"/>
      <c r="CB27" s="186"/>
      <c r="CC27" s="186"/>
      <c r="CD27" s="186"/>
      <c r="CE27" s="186"/>
      <c r="CF27" s="186"/>
      <c r="CG27" s="186"/>
      <c r="CH27" s="186"/>
      <c r="CI27" s="186"/>
      <c r="CJ27" s="186"/>
      <c r="CK27" s="186"/>
      <c r="CL27" s="186"/>
      <c r="CM27" s="186"/>
      <c r="CN27" s="186"/>
      <c r="CO27" s="186"/>
      <c r="CP27" s="186"/>
      <c r="CQ27" s="186"/>
      <c r="CR27" s="186"/>
      <c r="CS27" s="186"/>
      <c r="CT27" s="186"/>
      <c r="CU27" s="186"/>
      <c r="CV27" s="186"/>
      <c r="CW27" s="186"/>
      <c r="CX27" s="186"/>
      <c r="CY27" s="186"/>
      <c r="CZ27" s="186"/>
      <c r="DA27" s="186"/>
      <c r="DB27" s="186"/>
      <c r="DC27" s="186"/>
      <c r="DD27" s="186"/>
      <c r="DE27" s="186"/>
      <c r="DF27" s="186"/>
      <c r="DG27" s="186"/>
      <c r="DH27" s="186"/>
      <c r="DI27" s="186"/>
      <c r="DJ27" s="186"/>
      <c r="DK27" s="186"/>
      <c r="DL27" s="186"/>
      <c r="DM27" s="186"/>
      <c r="DN27" s="186"/>
      <c r="DO27" s="186"/>
      <c r="DP27" s="186"/>
      <c r="DQ27" s="186"/>
      <c r="DR27" s="186"/>
      <c r="DS27" s="186"/>
      <c r="DT27" s="186"/>
      <c r="DU27" s="186"/>
      <c r="DV27" s="186"/>
      <c r="DW27" s="186"/>
      <c r="DX27" s="186"/>
      <c r="DY27" s="186"/>
      <c r="DZ27" s="186"/>
      <c r="EA27" s="186"/>
      <c r="EB27" s="186"/>
      <c r="EC27" s="186"/>
      <c r="ED27" s="186"/>
      <c r="EE27" s="186"/>
      <c r="EF27" s="186"/>
      <c r="EG27" s="186"/>
      <c r="EH27" s="186"/>
      <c r="EI27" s="186"/>
      <c r="EJ27" s="186"/>
      <c r="EK27" s="186"/>
      <c r="EL27" s="186"/>
      <c r="EM27" s="186"/>
      <c r="EN27" s="186"/>
      <c r="EO27" s="186"/>
      <c r="EP27" s="186"/>
      <c r="EQ27" s="186"/>
      <c r="ER27" s="186"/>
      <c r="ES27" s="186"/>
      <c r="ET27" s="186"/>
      <c r="EU27" s="186"/>
      <c r="EV27" s="186"/>
      <c r="EW27" s="186"/>
      <c r="EX27" s="186"/>
      <c r="EY27" s="186"/>
      <c r="EZ27" s="186"/>
      <c r="FA27" s="186"/>
      <c r="FB27" s="186"/>
      <c r="FC27" s="186"/>
      <c r="FD27" s="186"/>
      <c r="FE27" s="186"/>
      <c r="FF27" s="186"/>
      <c r="FG27" s="186"/>
      <c r="FH27" s="186"/>
      <c r="FI27" s="186"/>
      <c r="FJ27" s="186"/>
      <c r="FK27" s="186"/>
      <c r="FL27" s="186"/>
      <c r="FM27" s="186"/>
      <c r="FN27" s="186"/>
      <c r="FO27" s="186"/>
      <c r="FP27" s="186"/>
      <c r="FQ27" s="186"/>
      <c r="FR27" s="186"/>
      <c r="FS27" s="186"/>
      <c r="FT27" s="186"/>
      <c r="FU27" s="186"/>
      <c r="FV27" s="186"/>
      <c r="FW27" s="186"/>
      <c r="FX27" s="186"/>
      <c r="FY27" s="186"/>
      <c r="FZ27" s="186"/>
      <c r="GA27" s="186"/>
      <c r="GB27" s="186"/>
      <c r="GC27" s="186"/>
      <c r="GD27" s="186"/>
      <c r="GE27" s="186"/>
      <c r="GF27" s="186"/>
      <c r="GG27" s="186"/>
      <c r="GH27" s="186"/>
      <c r="GI27" s="186"/>
      <c r="GJ27" s="186"/>
      <c r="GK27" s="186"/>
      <c r="GL27" s="186"/>
      <c r="GM27" s="186"/>
      <c r="GN27" s="186"/>
      <c r="GO27" s="186"/>
      <c r="GP27" s="186"/>
      <c r="GQ27" s="186"/>
      <c r="GR27" s="186"/>
      <c r="GS27" s="186"/>
      <c r="GT27" s="186"/>
      <c r="GU27" s="186"/>
      <c r="GV27" s="186"/>
      <c r="GW27" s="186"/>
      <c r="GX27" s="186"/>
      <c r="GY27" s="186"/>
      <c r="GZ27" s="186"/>
      <c r="HA27" s="186"/>
      <c r="HB27" s="186"/>
      <c r="HC27" s="186"/>
      <c r="HD27" s="186"/>
      <c r="HE27" s="186"/>
      <c r="HF27" s="186"/>
      <c r="HG27" s="186"/>
      <c r="HH27" s="186"/>
      <c r="HI27" s="186"/>
      <c r="HJ27" s="186"/>
      <c r="HK27" s="186"/>
      <c r="HL27" s="186"/>
      <c r="HM27" s="186"/>
      <c r="HN27" s="186"/>
      <c r="HO27" s="186"/>
      <c r="HP27" s="186"/>
      <c r="HQ27" s="186"/>
      <c r="HR27" s="186"/>
      <c r="HS27" s="186"/>
      <c r="HT27" s="186"/>
      <c r="HU27" s="186"/>
      <c r="HV27" s="186"/>
      <c r="HW27" s="186"/>
      <c r="HX27" s="186"/>
      <c r="HY27" s="186"/>
      <c r="HZ27" s="186"/>
      <c r="IA27" s="186"/>
      <c r="IB27" s="186"/>
      <c r="IC27" s="186"/>
      <c r="ID27" s="186"/>
      <c r="IE27" s="186"/>
      <c r="IF27" s="186"/>
      <c r="IG27" s="186"/>
      <c r="IH27" s="186"/>
      <c r="II27" s="186"/>
      <c r="IJ27" s="186"/>
      <c r="IK27" s="186"/>
      <c r="IL27" s="186"/>
      <c r="IM27" s="186"/>
      <c r="IN27" s="186"/>
      <c r="IO27" s="186"/>
      <c r="IP27" s="186"/>
      <c r="IQ27" s="186"/>
      <c r="IR27" s="186"/>
      <c r="IS27" s="186"/>
      <c r="IT27" s="186"/>
      <c r="IU27" s="186"/>
      <c r="IV27" s="186"/>
    </row>
    <row r="28" spans="1:256" s="413" customFormat="1" ht="19.5" customHeight="1">
      <c r="A28" s="190">
        <v>25</v>
      </c>
      <c r="B28" s="387"/>
      <c r="C28" s="387"/>
      <c r="D28" s="422"/>
      <c r="E28" s="186"/>
      <c r="F28" s="186"/>
      <c r="G28" s="186"/>
      <c r="H28" s="186"/>
      <c r="I28" s="186"/>
      <c r="J28" s="186"/>
      <c r="K28" s="186"/>
      <c r="L28" s="186"/>
      <c r="M28" s="186"/>
      <c r="N28" s="186"/>
      <c r="O28" s="186"/>
      <c r="P28" s="186"/>
      <c r="Q28" s="186"/>
      <c r="R28" s="186"/>
      <c r="S28" s="186"/>
      <c r="T28" s="186"/>
      <c r="U28" s="186"/>
      <c r="V28" s="186"/>
      <c r="W28" s="186"/>
      <c r="X28" s="186"/>
      <c r="Y28" s="186"/>
      <c r="Z28" s="186"/>
      <c r="AA28" s="186"/>
      <c r="AB28" s="186"/>
      <c r="AC28" s="186"/>
      <c r="AD28" s="186"/>
      <c r="AE28" s="186"/>
      <c r="AF28" s="186"/>
      <c r="AG28" s="186"/>
      <c r="AH28" s="186"/>
      <c r="AI28" s="186"/>
      <c r="AJ28" s="186"/>
      <c r="AK28" s="186"/>
      <c r="AL28" s="186"/>
      <c r="AM28" s="186"/>
      <c r="AN28" s="186"/>
      <c r="AO28" s="186"/>
      <c r="AP28" s="186"/>
      <c r="AQ28" s="186"/>
      <c r="AR28" s="186"/>
      <c r="AS28" s="186"/>
      <c r="AT28" s="186"/>
      <c r="AU28" s="186"/>
      <c r="AV28" s="186"/>
      <c r="AW28" s="186"/>
      <c r="AX28" s="186"/>
      <c r="AY28" s="186"/>
      <c r="AZ28" s="186"/>
      <c r="BA28" s="186"/>
      <c r="BB28" s="186"/>
      <c r="BC28" s="186"/>
      <c r="BD28" s="186"/>
      <c r="BE28" s="186"/>
      <c r="BF28" s="186"/>
      <c r="BG28" s="186"/>
      <c r="BH28" s="186"/>
      <c r="BI28" s="186"/>
      <c r="BJ28" s="186"/>
      <c r="BK28" s="186"/>
      <c r="BL28" s="186"/>
      <c r="BM28" s="186"/>
      <c r="BN28" s="186"/>
      <c r="BO28" s="186"/>
      <c r="BP28" s="186"/>
      <c r="BQ28" s="186"/>
      <c r="BR28" s="186"/>
      <c r="BS28" s="186"/>
      <c r="BT28" s="186"/>
      <c r="BU28" s="186"/>
      <c r="BV28" s="186"/>
      <c r="BW28" s="186"/>
      <c r="BX28" s="186"/>
      <c r="BY28" s="186"/>
      <c r="BZ28" s="186"/>
      <c r="CA28" s="186"/>
      <c r="CB28" s="186"/>
      <c r="CC28" s="186"/>
      <c r="CD28" s="186"/>
      <c r="CE28" s="186"/>
      <c r="CF28" s="186"/>
      <c r="CG28" s="186"/>
      <c r="CH28" s="186"/>
      <c r="CI28" s="186"/>
      <c r="CJ28" s="186"/>
      <c r="CK28" s="186"/>
      <c r="CL28" s="186"/>
      <c r="CM28" s="186"/>
      <c r="CN28" s="186"/>
      <c r="CO28" s="186"/>
      <c r="CP28" s="186"/>
      <c r="CQ28" s="186"/>
      <c r="CR28" s="186"/>
      <c r="CS28" s="186"/>
      <c r="CT28" s="186"/>
      <c r="CU28" s="186"/>
      <c r="CV28" s="186"/>
      <c r="CW28" s="186"/>
      <c r="CX28" s="186"/>
      <c r="CY28" s="186"/>
      <c r="CZ28" s="186"/>
      <c r="DA28" s="186"/>
      <c r="DB28" s="186"/>
      <c r="DC28" s="186"/>
      <c r="DD28" s="186"/>
      <c r="DE28" s="186"/>
      <c r="DF28" s="186"/>
      <c r="DG28" s="186"/>
      <c r="DH28" s="186"/>
      <c r="DI28" s="186"/>
      <c r="DJ28" s="186"/>
      <c r="DK28" s="186"/>
      <c r="DL28" s="186"/>
      <c r="DM28" s="186"/>
      <c r="DN28" s="186"/>
      <c r="DO28" s="186"/>
      <c r="DP28" s="186"/>
      <c r="DQ28" s="186"/>
      <c r="DR28" s="186"/>
      <c r="DS28" s="186"/>
      <c r="DT28" s="186"/>
      <c r="DU28" s="186"/>
      <c r="DV28" s="186"/>
      <c r="DW28" s="186"/>
      <c r="DX28" s="186"/>
      <c r="DY28" s="186"/>
      <c r="DZ28" s="186"/>
      <c r="EA28" s="186"/>
      <c r="EB28" s="186"/>
      <c r="EC28" s="186"/>
      <c r="ED28" s="186"/>
      <c r="EE28" s="186"/>
      <c r="EF28" s="186"/>
      <c r="EG28" s="186"/>
      <c r="EH28" s="186"/>
      <c r="EI28" s="186"/>
      <c r="EJ28" s="186"/>
      <c r="EK28" s="186"/>
      <c r="EL28" s="186"/>
      <c r="EM28" s="186"/>
      <c r="EN28" s="186"/>
      <c r="EO28" s="186"/>
      <c r="EP28" s="186"/>
      <c r="EQ28" s="186"/>
      <c r="ER28" s="186"/>
      <c r="ES28" s="186"/>
      <c r="ET28" s="186"/>
      <c r="EU28" s="186"/>
      <c r="EV28" s="186"/>
      <c r="EW28" s="186"/>
      <c r="EX28" s="186"/>
      <c r="EY28" s="186"/>
      <c r="EZ28" s="186"/>
      <c r="FA28" s="186"/>
      <c r="FB28" s="186"/>
      <c r="FC28" s="186"/>
      <c r="FD28" s="186"/>
      <c r="FE28" s="186"/>
      <c r="FF28" s="186"/>
      <c r="FG28" s="186"/>
      <c r="FH28" s="186"/>
      <c r="FI28" s="186"/>
      <c r="FJ28" s="186"/>
      <c r="FK28" s="186"/>
      <c r="FL28" s="186"/>
      <c r="FM28" s="186"/>
      <c r="FN28" s="186"/>
      <c r="FO28" s="186"/>
      <c r="FP28" s="186"/>
      <c r="FQ28" s="186"/>
      <c r="FR28" s="186"/>
      <c r="FS28" s="186"/>
      <c r="FT28" s="186"/>
      <c r="FU28" s="186"/>
      <c r="FV28" s="186"/>
      <c r="FW28" s="186"/>
      <c r="FX28" s="186"/>
      <c r="FY28" s="186"/>
      <c r="FZ28" s="186"/>
      <c r="GA28" s="186"/>
      <c r="GB28" s="186"/>
      <c r="GC28" s="186"/>
      <c r="GD28" s="186"/>
      <c r="GE28" s="186"/>
      <c r="GF28" s="186"/>
      <c r="GG28" s="186"/>
      <c r="GH28" s="186"/>
      <c r="GI28" s="186"/>
      <c r="GJ28" s="186"/>
      <c r="GK28" s="186"/>
      <c r="GL28" s="186"/>
      <c r="GM28" s="186"/>
      <c r="GN28" s="186"/>
      <c r="GO28" s="186"/>
      <c r="GP28" s="186"/>
      <c r="GQ28" s="186"/>
      <c r="GR28" s="186"/>
      <c r="GS28" s="186"/>
      <c r="GT28" s="186"/>
      <c r="GU28" s="186"/>
      <c r="GV28" s="186"/>
      <c r="GW28" s="186"/>
      <c r="GX28" s="186"/>
      <c r="GY28" s="186"/>
      <c r="GZ28" s="186"/>
      <c r="HA28" s="186"/>
      <c r="HB28" s="186"/>
      <c r="HC28" s="186"/>
      <c r="HD28" s="186"/>
      <c r="HE28" s="186"/>
      <c r="HF28" s="186"/>
      <c r="HG28" s="186"/>
      <c r="HH28" s="186"/>
      <c r="HI28" s="186"/>
      <c r="HJ28" s="186"/>
      <c r="HK28" s="186"/>
      <c r="HL28" s="186"/>
      <c r="HM28" s="186"/>
      <c r="HN28" s="186"/>
      <c r="HO28" s="186"/>
      <c r="HP28" s="186"/>
      <c r="HQ28" s="186"/>
      <c r="HR28" s="186"/>
      <c r="HS28" s="186"/>
      <c r="HT28" s="186"/>
      <c r="HU28" s="186"/>
      <c r="HV28" s="186"/>
      <c r="HW28" s="186"/>
      <c r="HX28" s="186"/>
      <c r="HY28" s="186"/>
      <c r="HZ28" s="186"/>
      <c r="IA28" s="186"/>
      <c r="IB28" s="186"/>
      <c r="IC28" s="186"/>
      <c r="ID28" s="186"/>
      <c r="IE28" s="186"/>
      <c r="IF28" s="186"/>
      <c r="IG28" s="186"/>
      <c r="IH28" s="186"/>
      <c r="II28" s="186"/>
      <c r="IJ28" s="186"/>
      <c r="IK28" s="186"/>
      <c r="IL28" s="186"/>
      <c r="IM28" s="186"/>
      <c r="IN28" s="186"/>
      <c r="IO28" s="186"/>
      <c r="IP28" s="186"/>
      <c r="IQ28" s="186"/>
      <c r="IR28" s="186"/>
      <c r="IS28" s="186"/>
      <c r="IT28" s="186"/>
      <c r="IU28" s="186"/>
      <c r="IV28" s="186"/>
    </row>
    <row r="29" spans="1:256" s="413" customFormat="1" ht="14.25">
      <c r="A29" s="400"/>
      <c r="B29" s="401"/>
      <c r="C29" s="401"/>
      <c r="D29" s="414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86"/>
      <c r="S29" s="186"/>
      <c r="T29" s="186"/>
      <c r="U29" s="186"/>
      <c r="V29" s="186"/>
      <c r="W29" s="186"/>
      <c r="X29" s="186"/>
      <c r="Y29" s="186"/>
      <c r="Z29" s="186"/>
      <c r="AA29" s="186"/>
      <c r="AB29" s="186"/>
      <c r="AC29" s="186"/>
      <c r="AD29" s="186"/>
      <c r="AE29" s="186"/>
      <c r="AF29" s="186"/>
      <c r="AG29" s="186"/>
      <c r="AH29" s="186"/>
      <c r="AI29" s="186"/>
      <c r="AJ29" s="186"/>
      <c r="AK29" s="186"/>
      <c r="AL29" s="186"/>
      <c r="AM29" s="186"/>
      <c r="AN29" s="186"/>
      <c r="AO29" s="186"/>
      <c r="AP29" s="186"/>
      <c r="AQ29" s="186"/>
      <c r="AR29" s="186"/>
      <c r="AS29" s="186"/>
      <c r="AT29" s="186"/>
      <c r="AU29" s="186"/>
      <c r="AV29" s="186"/>
      <c r="AW29" s="186"/>
      <c r="AX29" s="186"/>
      <c r="AY29" s="186"/>
      <c r="AZ29" s="186"/>
      <c r="BA29" s="186"/>
      <c r="BB29" s="186"/>
      <c r="BC29" s="186"/>
      <c r="BD29" s="186"/>
      <c r="BE29" s="186"/>
      <c r="BF29" s="186"/>
      <c r="BG29" s="186"/>
      <c r="BH29" s="186"/>
      <c r="BI29" s="186"/>
      <c r="BJ29" s="186"/>
      <c r="BK29" s="186"/>
      <c r="BL29" s="186"/>
      <c r="BM29" s="186"/>
      <c r="BN29" s="186"/>
      <c r="BO29" s="186"/>
      <c r="BP29" s="186"/>
      <c r="BQ29" s="186"/>
      <c r="BR29" s="186"/>
      <c r="BS29" s="186"/>
      <c r="BT29" s="186"/>
      <c r="BU29" s="186"/>
      <c r="BV29" s="186"/>
      <c r="BW29" s="186"/>
      <c r="BX29" s="186"/>
      <c r="BY29" s="186"/>
      <c r="BZ29" s="186"/>
      <c r="CA29" s="186"/>
      <c r="CB29" s="186"/>
      <c r="CC29" s="186"/>
      <c r="CD29" s="186"/>
      <c r="CE29" s="186"/>
      <c r="CF29" s="186"/>
      <c r="CG29" s="186"/>
      <c r="CH29" s="186"/>
      <c r="CI29" s="186"/>
      <c r="CJ29" s="186"/>
      <c r="CK29" s="186"/>
      <c r="CL29" s="186"/>
      <c r="CM29" s="186"/>
      <c r="CN29" s="186"/>
      <c r="CO29" s="186"/>
      <c r="CP29" s="186"/>
      <c r="CQ29" s="186"/>
      <c r="CR29" s="186"/>
      <c r="CS29" s="186"/>
      <c r="CT29" s="186"/>
      <c r="CU29" s="186"/>
      <c r="CV29" s="186"/>
      <c r="CW29" s="186"/>
      <c r="CX29" s="186"/>
      <c r="CY29" s="186"/>
      <c r="CZ29" s="186"/>
      <c r="DA29" s="186"/>
      <c r="DB29" s="186"/>
      <c r="DC29" s="186"/>
      <c r="DD29" s="186"/>
      <c r="DE29" s="186"/>
      <c r="DF29" s="186"/>
      <c r="DG29" s="186"/>
      <c r="DH29" s="186"/>
      <c r="DI29" s="186"/>
      <c r="DJ29" s="186"/>
      <c r="DK29" s="186"/>
      <c r="DL29" s="186"/>
      <c r="DM29" s="186"/>
      <c r="DN29" s="186"/>
      <c r="DO29" s="186"/>
      <c r="DP29" s="186"/>
      <c r="DQ29" s="186"/>
      <c r="DR29" s="186"/>
      <c r="DS29" s="186"/>
      <c r="DT29" s="186"/>
      <c r="DU29" s="186"/>
      <c r="DV29" s="186"/>
      <c r="DW29" s="186"/>
      <c r="DX29" s="186"/>
      <c r="DY29" s="186"/>
      <c r="DZ29" s="186"/>
      <c r="EA29" s="186"/>
      <c r="EB29" s="186"/>
      <c r="EC29" s="186"/>
      <c r="ED29" s="186"/>
      <c r="EE29" s="186"/>
      <c r="EF29" s="186"/>
      <c r="EG29" s="186"/>
      <c r="EH29" s="186"/>
      <c r="EI29" s="186"/>
      <c r="EJ29" s="186"/>
      <c r="EK29" s="186"/>
      <c r="EL29" s="186"/>
      <c r="EM29" s="186"/>
      <c r="EN29" s="186"/>
      <c r="EO29" s="186"/>
      <c r="EP29" s="186"/>
      <c r="EQ29" s="186"/>
      <c r="ER29" s="186"/>
      <c r="ES29" s="186"/>
      <c r="ET29" s="186"/>
      <c r="EU29" s="186"/>
      <c r="EV29" s="186"/>
      <c r="EW29" s="186"/>
      <c r="EX29" s="186"/>
      <c r="EY29" s="186"/>
      <c r="EZ29" s="186"/>
      <c r="FA29" s="186"/>
      <c r="FB29" s="186"/>
      <c r="FC29" s="186"/>
      <c r="FD29" s="186"/>
      <c r="FE29" s="186"/>
      <c r="FF29" s="186"/>
      <c r="FG29" s="186"/>
      <c r="FH29" s="186"/>
      <c r="FI29" s="186"/>
      <c r="FJ29" s="186"/>
      <c r="FK29" s="186"/>
      <c r="FL29" s="186"/>
      <c r="FM29" s="186"/>
      <c r="FN29" s="186"/>
      <c r="FO29" s="186"/>
      <c r="FP29" s="186"/>
      <c r="FQ29" s="186"/>
      <c r="FR29" s="186"/>
      <c r="FS29" s="186"/>
      <c r="FT29" s="186"/>
      <c r="FU29" s="186"/>
      <c r="FV29" s="186"/>
      <c r="FW29" s="186"/>
      <c r="FX29" s="186"/>
      <c r="FY29" s="186"/>
      <c r="FZ29" s="186"/>
      <c r="GA29" s="186"/>
      <c r="GB29" s="186"/>
      <c r="GC29" s="186"/>
      <c r="GD29" s="186"/>
      <c r="GE29" s="186"/>
      <c r="GF29" s="186"/>
      <c r="GG29" s="186"/>
      <c r="GH29" s="186"/>
      <c r="GI29" s="186"/>
      <c r="GJ29" s="186"/>
      <c r="GK29" s="186"/>
      <c r="GL29" s="186"/>
      <c r="GM29" s="186"/>
      <c r="GN29" s="186"/>
      <c r="GO29" s="186"/>
      <c r="GP29" s="186"/>
      <c r="GQ29" s="186"/>
      <c r="GR29" s="186"/>
      <c r="GS29" s="186"/>
      <c r="GT29" s="186"/>
      <c r="GU29" s="186"/>
      <c r="GV29" s="186"/>
      <c r="GW29" s="186"/>
      <c r="GX29" s="186"/>
      <c r="GY29" s="186"/>
      <c r="GZ29" s="186"/>
      <c r="HA29" s="186"/>
      <c r="HB29" s="186"/>
      <c r="HC29" s="186"/>
      <c r="HD29" s="186"/>
      <c r="HE29" s="186"/>
      <c r="HF29" s="186"/>
      <c r="HG29" s="186"/>
      <c r="HH29" s="186"/>
      <c r="HI29" s="186"/>
      <c r="HJ29" s="186"/>
      <c r="HK29" s="186"/>
      <c r="HL29" s="186"/>
      <c r="HM29" s="186"/>
      <c r="HN29" s="186"/>
      <c r="HO29" s="186"/>
      <c r="HP29" s="186"/>
      <c r="HQ29" s="186"/>
      <c r="HR29" s="186"/>
      <c r="HS29" s="186"/>
      <c r="HT29" s="186"/>
      <c r="HU29" s="186"/>
      <c r="HV29" s="186"/>
      <c r="HW29" s="186"/>
      <c r="HX29" s="186"/>
      <c r="HY29" s="186"/>
      <c r="HZ29" s="186"/>
      <c r="IA29" s="186"/>
      <c r="IB29" s="186"/>
      <c r="IC29" s="186"/>
      <c r="ID29" s="186"/>
      <c r="IE29" s="186"/>
      <c r="IF29" s="186"/>
      <c r="IG29" s="186"/>
      <c r="IH29" s="186"/>
      <c r="II29" s="186"/>
      <c r="IJ29" s="186"/>
      <c r="IK29" s="186"/>
      <c r="IL29" s="186"/>
      <c r="IM29" s="186"/>
      <c r="IN29" s="186"/>
      <c r="IO29" s="186"/>
      <c r="IP29" s="186"/>
      <c r="IQ29" s="186"/>
      <c r="IR29" s="186"/>
      <c r="IS29" s="186"/>
      <c r="IT29" s="186"/>
      <c r="IU29" s="186"/>
      <c r="IV29" s="186"/>
    </row>
    <row r="30" spans="1:256" s="413" customFormat="1" ht="14.25">
      <c r="A30" s="400"/>
      <c r="B30" s="401"/>
      <c r="C30" s="401"/>
      <c r="D30" s="414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6"/>
      <c r="S30" s="186"/>
      <c r="T30" s="186"/>
      <c r="U30" s="186"/>
      <c r="V30" s="186"/>
      <c r="W30" s="186"/>
      <c r="X30" s="186"/>
      <c r="Y30" s="186"/>
      <c r="Z30" s="186"/>
      <c r="AA30" s="186"/>
      <c r="AB30" s="186"/>
      <c r="AC30" s="186"/>
      <c r="AD30" s="186"/>
      <c r="AE30" s="186"/>
      <c r="AF30" s="186"/>
      <c r="AG30" s="186"/>
      <c r="AH30" s="186"/>
      <c r="AI30" s="186"/>
      <c r="AJ30" s="186"/>
      <c r="AK30" s="186"/>
      <c r="AL30" s="186"/>
      <c r="AM30" s="186"/>
      <c r="AN30" s="186"/>
      <c r="AO30" s="186"/>
      <c r="AP30" s="186"/>
      <c r="AQ30" s="186"/>
      <c r="AR30" s="186"/>
      <c r="AS30" s="186"/>
      <c r="AT30" s="186"/>
      <c r="AU30" s="186"/>
      <c r="AV30" s="186"/>
      <c r="AW30" s="186"/>
      <c r="AX30" s="186"/>
      <c r="AY30" s="186"/>
      <c r="AZ30" s="186"/>
      <c r="BA30" s="186"/>
      <c r="BB30" s="186"/>
      <c r="BC30" s="186"/>
      <c r="BD30" s="186"/>
      <c r="BE30" s="186"/>
      <c r="BF30" s="186"/>
      <c r="BG30" s="186"/>
      <c r="BH30" s="186"/>
      <c r="BI30" s="186"/>
      <c r="BJ30" s="186"/>
      <c r="BK30" s="186"/>
      <c r="BL30" s="186"/>
      <c r="BM30" s="186"/>
      <c r="BN30" s="186"/>
      <c r="BO30" s="186"/>
      <c r="BP30" s="186"/>
      <c r="BQ30" s="186"/>
      <c r="BR30" s="186"/>
      <c r="BS30" s="186"/>
      <c r="BT30" s="186"/>
      <c r="BU30" s="186"/>
      <c r="BV30" s="186"/>
      <c r="BW30" s="186"/>
      <c r="BX30" s="186"/>
      <c r="BY30" s="186"/>
      <c r="BZ30" s="186"/>
      <c r="CA30" s="186"/>
      <c r="CB30" s="186"/>
      <c r="CC30" s="186"/>
      <c r="CD30" s="186"/>
      <c r="CE30" s="186"/>
      <c r="CF30" s="186"/>
      <c r="CG30" s="186"/>
      <c r="CH30" s="186"/>
      <c r="CI30" s="186"/>
      <c r="CJ30" s="186"/>
      <c r="CK30" s="186"/>
      <c r="CL30" s="186"/>
      <c r="CM30" s="186"/>
      <c r="CN30" s="186"/>
      <c r="CO30" s="186"/>
      <c r="CP30" s="186"/>
      <c r="CQ30" s="186"/>
      <c r="CR30" s="186"/>
      <c r="CS30" s="186"/>
      <c r="CT30" s="186"/>
      <c r="CU30" s="186"/>
      <c r="CV30" s="186"/>
      <c r="CW30" s="186"/>
      <c r="CX30" s="186"/>
      <c r="CY30" s="186"/>
      <c r="CZ30" s="186"/>
      <c r="DA30" s="186"/>
      <c r="DB30" s="186"/>
      <c r="DC30" s="186"/>
      <c r="DD30" s="186"/>
      <c r="DE30" s="186"/>
      <c r="DF30" s="186"/>
      <c r="DG30" s="186"/>
      <c r="DH30" s="186"/>
      <c r="DI30" s="186"/>
      <c r="DJ30" s="186"/>
      <c r="DK30" s="186"/>
      <c r="DL30" s="186"/>
      <c r="DM30" s="186"/>
      <c r="DN30" s="186"/>
      <c r="DO30" s="186"/>
      <c r="DP30" s="186"/>
      <c r="DQ30" s="186"/>
      <c r="DR30" s="186"/>
      <c r="DS30" s="186"/>
      <c r="DT30" s="186"/>
      <c r="DU30" s="186"/>
      <c r="DV30" s="186"/>
      <c r="DW30" s="186"/>
      <c r="DX30" s="186"/>
      <c r="DY30" s="186"/>
      <c r="DZ30" s="186"/>
      <c r="EA30" s="186"/>
      <c r="EB30" s="186"/>
      <c r="EC30" s="186"/>
      <c r="ED30" s="186"/>
      <c r="EE30" s="186"/>
      <c r="EF30" s="186"/>
      <c r="EG30" s="186"/>
      <c r="EH30" s="186"/>
      <c r="EI30" s="186"/>
      <c r="EJ30" s="186"/>
      <c r="EK30" s="186"/>
      <c r="EL30" s="186"/>
      <c r="EM30" s="186"/>
      <c r="EN30" s="186"/>
      <c r="EO30" s="186"/>
      <c r="EP30" s="186"/>
      <c r="EQ30" s="186"/>
      <c r="ER30" s="186"/>
      <c r="ES30" s="186"/>
      <c r="ET30" s="186"/>
      <c r="EU30" s="186"/>
      <c r="EV30" s="186"/>
      <c r="EW30" s="186"/>
      <c r="EX30" s="186"/>
      <c r="EY30" s="186"/>
      <c r="EZ30" s="186"/>
      <c r="FA30" s="186"/>
      <c r="FB30" s="186"/>
      <c r="FC30" s="186"/>
      <c r="FD30" s="186"/>
      <c r="FE30" s="186"/>
      <c r="FF30" s="186"/>
      <c r="FG30" s="186"/>
      <c r="FH30" s="186"/>
      <c r="FI30" s="186"/>
      <c r="FJ30" s="186"/>
      <c r="FK30" s="186"/>
      <c r="FL30" s="186"/>
      <c r="FM30" s="186"/>
      <c r="FN30" s="186"/>
      <c r="FO30" s="186"/>
      <c r="FP30" s="186"/>
      <c r="FQ30" s="186"/>
      <c r="FR30" s="186"/>
      <c r="FS30" s="186"/>
      <c r="FT30" s="186"/>
      <c r="FU30" s="186"/>
      <c r="FV30" s="186"/>
      <c r="FW30" s="186"/>
      <c r="FX30" s="186"/>
      <c r="FY30" s="186"/>
      <c r="FZ30" s="186"/>
      <c r="GA30" s="186"/>
      <c r="GB30" s="186"/>
      <c r="GC30" s="186"/>
      <c r="GD30" s="186"/>
      <c r="GE30" s="186"/>
      <c r="GF30" s="186"/>
      <c r="GG30" s="186"/>
      <c r="GH30" s="186"/>
      <c r="GI30" s="186"/>
      <c r="GJ30" s="186"/>
      <c r="GK30" s="186"/>
      <c r="GL30" s="186"/>
      <c r="GM30" s="186"/>
      <c r="GN30" s="186"/>
      <c r="GO30" s="186"/>
      <c r="GP30" s="186"/>
      <c r="GQ30" s="186"/>
      <c r="GR30" s="186"/>
      <c r="GS30" s="186"/>
      <c r="GT30" s="186"/>
      <c r="GU30" s="186"/>
      <c r="GV30" s="186"/>
      <c r="GW30" s="186"/>
      <c r="GX30" s="186"/>
      <c r="GY30" s="186"/>
      <c r="GZ30" s="186"/>
      <c r="HA30" s="186"/>
      <c r="HB30" s="186"/>
      <c r="HC30" s="186"/>
      <c r="HD30" s="186"/>
      <c r="HE30" s="186"/>
      <c r="HF30" s="186"/>
      <c r="HG30" s="186"/>
      <c r="HH30" s="186"/>
      <c r="HI30" s="186"/>
      <c r="HJ30" s="186"/>
      <c r="HK30" s="186"/>
      <c r="HL30" s="186"/>
      <c r="HM30" s="186"/>
      <c r="HN30" s="186"/>
      <c r="HO30" s="186"/>
      <c r="HP30" s="186"/>
      <c r="HQ30" s="186"/>
      <c r="HR30" s="186"/>
      <c r="HS30" s="186"/>
      <c r="HT30" s="186"/>
      <c r="HU30" s="186"/>
      <c r="HV30" s="186"/>
      <c r="HW30" s="186"/>
      <c r="HX30" s="186"/>
      <c r="HY30" s="186"/>
      <c r="HZ30" s="186"/>
      <c r="IA30" s="186"/>
      <c r="IB30" s="186"/>
      <c r="IC30" s="186"/>
      <c r="ID30" s="186"/>
      <c r="IE30" s="186"/>
      <c r="IF30" s="186"/>
      <c r="IG30" s="186"/>
      <c r="IH30" s="186"/>
      <c r="II30" s="186"/>
      <c r="IJ30" s="186"/>
      <c r="IK30" s="186"/>
      <c r="IL30" s="186"/>
      <c r="IM30" s="186"/>
      <c r="IN30" s="186"/>
      <c r="IO30" s="186"/>
      <c r="IP30" s="186"/>
      <c r="IQ30" s="186"/>
      <c r="IR30" s="186"/>
      <c r="IS30" s="186"/>
      <c r="IT30" s="186"/>
      <c r="IU30" s="186"/>
      <c r="IV30" s="186"/>
    </row>
    <row r="31" spans="1:256" s="186" customFormat="1" ht="14.25">
      <c r="A31" s="393"/>
      <c r="D31" s="414"/>
      <c r="IU31" s="203"/>
      <c r="IV31" s="203"/>
    </row>
  </sheetData>
  <sheetProtection/>
  <mergeCells count="1">
    <mergeCell ref="A1:D1"/>
  </mergeCells>
  <printOptions horizontalCentered="1"/>
  <pageMargins left="0.3576388888888889" right="0.3576388888888889" top="0.8027777777777778" bottom="0.40902777777777777" header="0.5118055555555555" footer="0.5118055555555555"/>
  <pageSetup horizontalDpi="600" verticalDpi="600" orientation="landscape" paperSize="9" scale="74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C000"/>
  </sheetPr>
  <dimension ref="A1:C13"/>
  <sheetViews>
    <sheetView showZeros="0" tabSelected="1" workbookViewId="0" topLeftCell="A4">
      <selection activeCell="C13" sqref="C13"/>
    </sheetView>
  </sheetViews>
  <sheetFormatPr defaultColWidth="9.00390625" defaultRowHeight="14.25"/>
  <cols>
    <col min="1" max="1" width="40.25390625" style="186" customWidth="1"/>
    <col min="2" max="2" width="13.625" style="186" customWidth="1"/>
    <col min="3" max="3" width="13.50390625" style="186" customWidth="1"/>
    <col min="4" max="16384" width="9.00390625" style="186" customWidth="1"/>
  </cols>
  <sheetData>
    <row r="1" spans="1:3" s="186" customFormat="1" ht="58.5" customHeight="1">
      <c r="A1" s="187" t="s">
        <v>1284</v>
      </c>
      <c r="B1" s="187"/>
      <c r="C1" s="187"/>
    </row>
    <row r="2" spans="1:3" s="186" customFormat="1" ht="30" customHeight="1">
      <c r="A2" s="188"/>
      <c r="B2" s="188"/>
      <c r="C2" s="189" t="s">
        <v>1</v>
      </c>
    </row>
    <row r="3" spans="1:3" s="186" customFormat="1" ht="30" customHeight="1">
      <c r="A3" s="190" t="s">
        <v>46</v>
      </c>
      <c r="B3" s="190" t="s">
        <v>1164</v>
      </c>
      <c r="C3" s="190" t="s">
        <v>1165</v>
      </c>
    </row>
    <row r="4" spans="1:3" s="186" customFormat="1" ht="48.75" customHeight="1">
      <c r="A4" s="191" t="s">
        <v>1285</v>
      </c>
      <c r="B4" s="190">
        <v>27398</v>
      </c>
      <c r="C4" s="190"/>
    </row>
    <row r="5" spans="1:3" s="186" customFormat="1" ht="48.75" customHeight="1">
      <c r="A5" s="191" t="s">
        <v>1286</v>
      </c>
      <c r="B5" s="190"/>
      <c r="C5" s="192" t="s">
        <v>1287</v>
      </c>
    </row>
    <row r="6" spans="1:3" s="186" customFormat="1" ht="48.75" customHeight="1">
      <c r="A6" s="191" t="s">
        <v>1288</v>
      </c>
      <c r="B6" s="190">
        <v>31898</v>
      </c>
      <c r="C6" s="190"/>
    </row>
    <row r="7" spans="1:3" s="186" customFormat="1" ht="48.75" customHeight="1">
      <c r="A7" s="191" t="s">
        <v>1289</v>
      </c>
      <c r="B7" s="190"/>
      <c r="C7" s="190">
        <v>4500</v>
      </c>
    </row>
    <row r="8" spans="1:3" s="186" customFormat="1" ht="48.75" customHeight="1">
      <c r="A8" s="191" t="s">
        <v>1290</v>
      </c>
      <c r="B8" s="190"/>
      <c r="C8" s="193" t="s">
        <v>1291</v>
      </c>
    </row>
    <row r="9" spans="1:3" s="186" customFormat="1" ht="48.75" customHeight="1">
      <c r="A9" s="191" t="s">
        <v>1292</v>
      </c>
      <c r="B9" s="194"/>
      <c r="C9" s="195" t="s">
        <v>1293</v>
      </c>
    </row>
    <row r="10" spans="1:3" s="186" customFormat="1" ht="48.75" customHeight="1">
      <c r="A10" s="191" t="s">
        <v>1294</v>
      </c>
      <c r="B10" s="190"/>
      <c r="C10" s="190">
        <v>20898</v>
      </c>
    </row>
    <row r="11" spans="1:3" s="186" customFormat="1" ht="48.75" customHeight="1">
      <c r="A11" s="191" t="s">
        <v>1295</v>
      </c>
      <c r="B11" s="190"/>
      <c r="C11" s="192" t="s">
        <v>1287</v>
      </c>
    </row>
    <row r="12" spans="1:3" s="186" customFormat="1" ht="48.75" customHeight="1">
      <c r="A12" s="191" t="s">
        <v>1296</v>
      </c>
      <c r="B12" s="190"/>
      <c r="C12" s="192" t="s">
        <v>1291</v>
      </c>
    </row>
    <row r="13" spans="1:3" s="186" customFormat="1" ht="48.75" customHeight="1">
      <c r="A13" s="191" t="s">
        <v>1297</v>
      </c>
      <c r="B13" s="190"/>
      <c r="C13" s="192" t="s">
        <v>1298</v>
      </c>
    </row>
  </sheetData>
  <sheetProtection/>
  <mergeCells count="1">
    <mergeCell ref="A1:C1"/>
  </mergeCells>
  <printOptions horizontalCentered="1"/>
  <pageMargins left="0.7513888888888889" right="0.7513888888888889" top="0.9798611111111111" bottom="0.9798611111111111" header="0.5118055555555555" footer="0.5118055555555555"/>
  <pageSetup horizontalDpi="600" verticalDpi="600" orientation="portrait" paperSize="9" scale="94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C000"/>
  </sheetPr>
  <dimension ref="A1:C4"/>
  <sheetViews>
    <sheetView zoomScaleSheetLayoutView="100" workbookViewId="0" topLeftCell="A1">
      <selection activeCell="C5" sqref="C5"/>
    </sheetView>
  </sheetViews>
  <sheetFormatPr defaultColWidth="6.75390625" defaultRowHeight="14.25"/>
  <cols>
    <col min="1" max="1" width="30.375" style="21" customWidth="1"/>
    <col min="2" max="3" width="18.50390625" style="21" customWidth="1"/>
    <col min="4" max="16384" width="6.75390625" style="21" customWidth="1"/>
  </cols>
  <sheetData>
    <row r="1" spans="1:3" s="21" customFormat="1" ht="22.5" customHeight="1">
      <c r="A1" s="181" t="s">
        <v>1299</v>
      </c>
      <c r="B1" s="181"/>
      <c r="C1" s="181"/>
    </row>
    <row r="2" spans="1:3" s="21" customFormat="1" ht="13.5" customHeight="1">
      <c r="A2" s="28"/>
      <c r="B2" s="28"/>
      <c r="C2" s="182" t="s">
        <v>1178</v>
      </c>
    </row>
    <row r="3" spans="1:3" s="180" customFormat="1" ht="28.5" customHeight="1">
      <c r="A3" s="183" t="s">
        <v>1179</v>
      </c>
      <c r="B3" s="183" t="s">
        <v>1180</v>
      </c>
      <c r="C3" s="183" t="s">
        <v>1181</v>
      </c>
    </row>
    <row r="4" spans="1:3" s="180" customFormat="1" ht="30" customHeight="1">
      <c r="A4" s="184" t="s">
        <v>1182</v>
      </c>
      <c r="B4" s="185">
        <v>31898</v>
      </c>
      <c r="C4" s="185">
        <v>20898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C000"/>
  </sheetPr>
  <dimension ref="A1:D30"/>
  <sheetViews>
    <sheetView zoomScaleSheetLayoutView="100" workbookViewId="0" topLeftCell="A1">
      <selection activeCell="A2" sqref="A2"/>
    </sheetView>
  </sheetViews>
  <sheetFormatPr defaultColWidth="8.75390625" defaultRowHeight="21" customHeight="1"/>
  <cols>
    <col min="1" max="1" width="43.00390625" style="174" customWidth="1"/>
    <col min="2" max="2" width="13.375" style="174" customWidth="1"/>
    <col min="3" max="3" width="43.00390625" style="174" customWidth="1"/>
    <col min="4" max="4" width="13.375" style="174" customWidth="1"/>
    <col min="5" max="28" width="9.00390625" style="174" bestFit="1" customWidth="1"/>
    <col min="29" max="16384" width="8.75390625" style="174" customWidth="1"/>
  </cols>
  <sheetData>
    <row r="1" spans="1:4" s="172" customFormat="1" ht="49.5" customHeight="1">
      <c r="A1" s="175" t="s">
        <v>1300</v>
      </c>
      <c r="B1" s="175"/>
      <c r="C1" s="175"/>
      <c r="D1" s="175"/>
    </row>
    <row r="2" spans="1:4" s="135" customFormat="1" ht="16.5" customHeight="1">
      <c r="A2" s="176"/>
      <c r="B2" s="176"/>
      <c r="C2" s="176"/>
      <c r="D2" s="177" t="s">
        <v>1</v>
      </c>
    </row>
    <row r="3" spans="1:4" s="173" customFormat="1" ht="29.25" customHeight="1">
      <c r="A3" s="178" t="s">
        <v>1301</v>
      </c>
      <c r="B3" s="178" t="s">
        <v>3</v>
      </c>
      <c r="C3" s="178" t="s">
        <v>1301</v>
      </c>
      <c r="D3" s="178" t="s">
        <v>4</v>
      </c>
    </row>
    <row r="4" spans="1:4" s="135" customFormat="1" ht="29.25" customHeight="1">
      <c r="A4" s="162" t="s">
        <v>1302</v>
      </c>
      <c r="B4" s="162"/>
      <c r="C4" s="162" t="s">
        <v>1303</v>
      </c>
      <c r="D4" s="179"/>
    </row>
    <row r="5" spans="1:4" s="135" customFormat="1" ht="29.25" customHeight="1">
      <c r="A5" s="163" t="s">
        <v>1304</v>
      </c>
      <c r="B5" s="163"/>
      <c r="C5" s="163" t="s">
        <v>1305</v>
      </c>
      <c r="D5" s="169"/>
    </row>
    <row r="6" spans="1:4" s="135" customFormat="1" ht="29.25" customHeight="1">
      <c r="A6" s="163" t="s">
        <v>1306</v>
      </c>
      <c r="B6" s="163"/>
      <c r="C6" s="163" t="s">
        <v>1307</v>
      </c>
      <c r="D6" s="169"/>
    </row>
    <row r="7" spans="1:4" s="135" customFormat="1" ht="29.25" customHeight="1">
      <c r="A7" s="163" t="s">
        <v>1308</v>
      </c>
      <c r="B7" s="163"/>
      <c r="C7" s="163" t="s">
        <v>1309</v>
      </c>
      <c r="D7" s="169"/>
    </row>
    <row r="8" spans="1:4" s="135" customFormat="1" ht="29.25" customHeight="1">
      <c r="A8" s="163" t="s">
        <v>1310</v>
      </c>
      <c r="B8" s="163"/>
      <c r="C8" s="163" t="s">
        <v>1311</v>
      </c>
      <c r="D8" s="169"/>
    </row>
    <row r="9" spans="1:4" s="135" customFormat="1" ht="29.25" customHeight="1">
      <c r="A9" s="163" t="s">
        <v>1312</v>
      </c>
      <c r="B9" s="163"/>
      <c r="C9" s="163" t="s">
        <v>1313</v>
      </c>
      <c r="D9" s="169"/>
    </row>
    <row r="10" spans="1:4" s="135" customFormat="1" ht="29.25" customHeight="1">
      <c r="A10" s="163" t="s">
        <v>1314</v>
      </c>
      <c r="B10" s="163"/>
      <c r="C10" s="163" t="s">
        <v>1315</v>
      </c>
      <c r="D10" s="169"/>
    </row>
    <row r="11" spans="1:4" s="135" customFormat="1" ht="29.25" customHeight="1">
      <c r="A11" s="163" t="s">
        <v>1316</v>
      </c>
      <c r="B11" s="163"/>
      <c r="C11" s="163" t="s">
        <v>1317</v>
      </c>
      <c r="D11" s="169"/>
    </row>
    <row r="12" spans="1:4" s="135" customFormat="1" ht="29.25" customHeight="1">
      <c r="A12" s="163" t="s">
        <v>1318</v>
      </c>
      <c r="B12" s="163"/>
      <c r="C12" s="163" t="s">
        <v>1319</v>
      </c>
      <c r="D12" s="169"/>
    </row>
    <row r="13" spans="1:4" s="135" customFormat="1" ht="29.25" customHeight="1">
      <c r="A13" s="163" t="s">
        <v>1320</v>
      </c>
      <c r="B13" s="163"/>
      <c r="C13" s="163" t="s">
        <v>1321</v>
      </c>
      <c r="D13" s="169"/>
    </row>
    <row r="14" spans="1:4" s="135" customFormat="1" ht="29.25" customHeight="1">
      <c r="A14" s="163" t="s">
        <v>1322</v>
      </c>
      <c r="B14" s="163"/>
      <c r="C14" s="163" t="s">
        <v>1323</v>
      </c>
      <c r="D14" s="169"/>
    </row>
    <row r="15" spans="1:4" s="135" customFormat="1" ht="29.25" customHeight="1">
      <c r="A15" s="163" t="s">
        <v>1324</v>
      </c>
      <c r="B15" s="163"/>
      <c r="C15" s="163" t="s">
        <v>1325</v>
      </c>
      <c r="D15" s="169"/>
    </row>
    <row r="16" spans="1:4" s="135" customFormat="1" ht="29.25" customHeight="1">
      <c r="A16" s="163" t="s">
        <v>1326</v>
      </c>
      <c r="B16" s="163"/>
      <c r="C16" s="163" t="s">
        <v>1327</v>
      </c>
      <c r="D16" s="169"/>
    </row>
    <row r="17" spans="1:4" s="135" customFormat="1" ht="29.25" customHeight="1">
      <c r="A17" s="163" t="s">
        <v>1328</v>
      </c>
      <c r="B17" s="163"/>
      <c r="C17" s="163" t="s">
        <v>1329</v>
      </c>
      <c r="D17" s="169"/>
    </row>
    <row r="18" spans="1:4" s="135" customFormat="1" ht="29.25" customHeight="1">
      <c r="A18" s="163" t="s">
        <v>1330</v>
      </c>
      <c r="B18" s="163"/>
      <c r="C18" s="163" t="s">
        <v>1331</v>
      </c>
      <c r="D18" s="169"/>
    </row>
    <row r="19" spans="1:4" s="135" customFormat="1" ht="29.25" customHeight="1">
      <c r="A19" s="163" t="s">
        <v>1332</v>
      </c>
      <c r="B19" s="163"/>
      <c r="C19" s="163" t="s">
        <v>1331</v>
      </c>
      <c r="D19" s="169"/>
    </row>
    <row r="20" spans="1:4" s="135" customFormat="1" ht="29.25" customHeight="1">
      <c r="A20" s="163" t="s">
        <v>1333</v>
      </c>
      <c r="B20" s="163"/>
      <c r="C20" s="163"/>
      <c r="D20" s="169"/>
    </row>
    <row r="21" spans="1:4" s="135" customFormat="1" ht="29.25" customHeight="1">
      <c r="A21" s="163" t="s">
        <v>1334</v>
      </c>
      <c r="B21" s="163"/>
      <c r="C21" s="163"/>
      <c r="D21" s="169"/>
    </row>
    <row r="22" spans="1:4" s="135" customFormat="1" ht="29.25" customHeight="1">
      <c r="A22" s="163" t="s">
        <v>1335</v>
      </c>
      <c r="B22" s="163"/>
      <c r="C22" s="163"/>
      <c r="D22" s="169"/>
    </row>
    <row r="23" spans="1:4" s="135" customFormat="1" ht="29.25" customHeight="1">
      <c r="A23" s="163" t="s">
        <v>1336</v>
      </c>
      <c r="B23" s="163"/>
      <c r="C23" s="163"/>
      <c r="D23" s="169"/>
    </row>
    <row r="24" spans="1:4" s="135" customFormat="1" ht="29.25" customHeight="1">
      <c r="A24" s="163" t="s">
        <v>1337</v>
      </c>
      <c r="B24" s="163"/>
      <c r="C24" s="163"/>
      <c r="D24" s="169"/>
    </row>
    <row r="25" spans="1:4" s="135" customFormat="1" ht="29.25" customHeight="1">
      <c r="A25" s="163" t="s">
        <v>1338</v>
      </c>
      <c r="B25" s="163"/>
      <c r="C25" s="163"/>
      <c r="D25" s="169"/>
    </row>
    <row r="26" spans="1:4" s="135" customFormat="1" ht="29.25" customHeight="1">
      <c r="A26" s="163" t="s">
        <v>1339</v>
      </c>
      <c r="B26" s="163">
        <f>B20</f>
        <v>0</v>
      </c>
      <c r="C26" s="163" t="s">
        <v>1340</v>
      </c>
      <c r="D26" s="169">
        <f>D10</f>
        <v>0</v>
      </c>
    </row>
    <row r="27" spans="1:4" s="135" customFormat="1" ht="29.25" customHeight="1">
      <c r="A27" s="163" t="s">
        <v>1341</v>
      </c>
      <c r="B27" s="163"/>
      <c r="C27" s="163" t="s">
        <v>1342</v>
      </c>
      <c r="D27" s="169"/>
    </row>
    <row r="28" spans="1:4" s="135" customFormat="1" ht="29.25" customHeight="1">
      <c r="A28" s="169" t="s">
        <v>1343</v>
      </c>
      <c r="B28" s="169"/>
      <c r="C28" s="169"/>
      <c r="D28" s="169"/>
    </row>
    <row r="29" spans="1:4" s="135" customFormat="1" ht="29.25" customHeight="1">
      <c r="A29" s="169"/>
      <c r="B29" s="169"/>
      <c r="C29" s="169"/>
      <c r="D29" s="169"/>
    </row>
    <row r="30" spans="1:4" s="135" customFormat="1" ht="29.25" customHeight="1">
      <c r="A30" s="169" t="s">
        <v>15</v>
      </c>
      <c r="B30" s="169">
        <f>B26+B27+B28</f>
        <v>0</v>
      </c>
      <c r="C30" s="169" t="s">
        <v>16</v>
      </c>
      <c r="D30" s="169">
        <f>D26+D27</f>
        <v>0</v>
      </c>
    </row>
    <row r="31" s="135" customFormat="1" ht="21" customHeight="1"/>
    <row r="32" s="135" customFormat="1" ht="21" customHeight="1"/>
    <row r="33" s="135" customFormat="1" ht="21" customHeight="1"/>
    <row r="34" s="135" customFormat="1" ht="21" customHeight="1"/>
    <row r="35" s="135" customFormat="1" ht="21" customHeight="1"/>
    <row r="36" s="135" customFormat="1" ht="21" customHeight="1"/>
    <row r="37" s="135" customFormat="1" ht="21" customHeight="1"/>
    <row r="38" s="135" customFormat="1" ht="21" customHeight="1"/>
    <row r="39" s="135" customFormat="1" ht="21" customHeight="1"/>
    <row r="40" s="135" customFormat="1" ht="21" customHeight="1"/>
    <row r="41" s="135" customFormat="1" ht="21" customHeight="1"/>
    <row r="42" s="135" customFormat="1" ht="21" customHeight="1"/>
    <row r="43" s="135" customFormat="1" ht="21" customHeight="1"/>
    <row r="44" s="135" customFormat="1" ht="21" customHeight="1"/>
    <row r="45" s="135" customFormat="1" ht="21" customHeight="1"/>
    <row r="46" s="135" customFormat="1" ht="21" customHeight="1"/>
    <row r="47" s="135" customFormat="1" ht="21" customHeight="1"/>
    <row r="48" s="135" customFormat="1" ht="21" customHeight="1"/>
    <row r="49" s="135" customFormat="1" ht="21" customHeight="1"/>
    <row r="50" s="135" customFormat="1" ht="21" customHeight="1"/>
    <row r="51" s="135" customFormat="1" ht="21" customHeight="1"/>
    <row r="52" s="135" customFormat="1" ht="21" customHeight="1"/>
    <row r="53" s="135" customFormat="1" ht="21" customHeight="1"/>
    <row r="54" s="135" customFormat="1" ht="21" customHeight="1"/>
    <row r="55" s="135" customFormat="1" ht="21" customHeight="1"/>
    <row r="56" s="135" customFormat="1" ht="21" customHeight="1"/>
    <row r="57" s="135" customFormat="1" ht="21" customHeight="1"/>
    <row r="58" s="135" customFormat="1" ht="21" customHeight="1"/>
    <row r="59" s="135" customFormat="1" ht="21" customHeight="1"/>
    <row r="60" s="135" customFormat="1" ht="21" customHeight="1"/>
    <row r="61" s="135" customFormat="1" ht="21" customHeight="1"/>
    <row r="62" s="135" customFormat="1" ht="21" customHeight="1"/>
    <row r="63" s="135" customFormat="1" ht="21" customHeight="1"/>
    <row r="64" s="135" customFormat="1" ht="21" customHeight="1"/>
    <row r="65" s="135" customFormat="1" ht="21" customHeight="1"/>
    <row r="66" s="135" customFormat="1" ht="21" customHeight="1"/>
    <row r="67" s="135" customFormat="1" ht="21" customHeight="1"/>
    <row r="68" s="135" customFormat="1" ht="21" customHeight="1"/>
    <row r="69" s="135" customFormat="1" ht="21" customHeight="1"/>
    <row r="70" s="135" customFormat="1" ht="21" customHeight="1"/>
    <row r="71" s="135" customFormat="1" ht="21" customHeight="1"/>
    <row r="72" s="135" customFormat="1" ht="21" customHeight="1"/>
    <row r="73" s="135" customFormat="1" ht="21" customHeight="1"/>
    <row r="74" s="135" customFormat="1" ht="21" customHeight="1"/>
    <row r="75" s="135" customFormat="1" ht="21" customHeight="1"/>
    <row r="76" s="135" customFormat="1" ht="21" customHeight="1"/>
    <row r="77" s="135" customFormat="1" ht="21" customHeight="1"/>
    <row r="78" s="135" customFormat="1" ht="21" customHeight="1"/>
    <row r="79" s="135" customFormat="1" ht="21" customHeight="1"/>
    <row r="80" s="135" customFormat="1" ht="21" customHeight="1"/>
    <row r="81" s="135" customFormat="1" ht="21" customHeight="1"/>
    <row r="82" s="135" customFormat="1" ht="21" customHeight="1"/>
    <row r="83" s="135" customFormat="1" ht="21" customHeight="1"/>
    <row r="84" s="135" customFormat="1" ht="21" customHeight="1"/>
    <row r="85" s="135" customFormat="1" ht="21" customHeight="1"/>
    <row r="86" s="135" customFormat="1" ht="21" customHeight="1"/>
    <row r="87" s="135" customFormat="1" ht="21" customHeight="1"/>
    <row r="88" s="135" customFormat="1" ht="21" customHeight="1"/>
    <row r="89" s="135" customFormat="1" ht="21" customHeight="1"/>
    <row r="90" s="135" customFormat="1" ht="21" customHeight="1"/>
    <row r="91" s="135" customFormat="1" ht="21" customHeight="1"/>
    <row r="92" s="135" customFormat="1" ht="21" customHeight="1"/>
    <row r="93" s="135" customFormat="1" ht="21" customHeight="1"/>
    <row r="94" s="135" customFormat="1" ht="21" customHeight="1"/>
    <row r="95" s="135" customFormat="1" ht="21" customHeight="1"/>
    <row r="96" s="135" customFormat="1" ht="21" customHeight="1"/>
    <row r="97" s="135" customFormat="1" ht="21" customHeight="1"/>
    <row r="98" s="135" customFormat="1" ht="21" customHeight="1"/>
    <row r="99" s="135" customFormat="1" ht="21" customHeight="1"/>
    <row r="100" s="135" customFormat="1" ht="21" customHeight="1"/>
    <row r="101" s="135" customFormat="1" ht="21" customHeight="1"/>
    <row r="102" s="135" customFormat="1" ht="21" customHeight="1"/>
    <row r="103" s="135" customFormat="1" ht="21" customHeight="1"/>
    <row r="104" s="135" customFormat="1" ht="21" customHeight="1"/>
    <row r="105" s="135" customFormat="1" ht="21" customHeight="1"/>
    <row r="106" s="135" customFormat="1" ht="21" customHeight="1"/>
    <row r="107" s="135" customFormat="1" ht="21" customHeight="1"/>
    <row r="108" s="135" customFormat="1" ht="21" customHeight="1"/>
    <row r="109" s="135" customFormat="1" ht="21" customHeight="1"/>
    <row r="110" s="135" customFormat="1" ht="21" customHeight="1"/>
    <row r="111" s="135" customFormat="1" ht="21" customHeight="1"/>
    <row r="112" s="135" customFormat="1" ht="21" customHeight="1"/>
    <row r="113" s="135" customFormat="1" ht="21" customHeight="1"/>
    <row r="114" s="135" customFormat="1" ht="21" customHeight="1"/>
    <row r="115" s="135" customFormat="1" ht="21" customHeight="1"/>
    <row r="116" s="135" customFormat="1" ht="21" customHeight="1"/>
    <row r="117" s="135" customFormat="1" ht="21" customHeight="1"/>
    <row r="118" s="135" customFormat="1" ht="21" customHeight="1"/>
    <row r="119" s="135" customFormat="1" ht="21" customHeight="1"/>
    <row r="120" s="135" customFormat="1" ht="21" customHeight="1"/>
    <row r="121" s="135" customFormat="1" ht="21" customHeight="1"/>
    <row r="122" s="135" customFormat="1" ht="21" customHeight="1"/>
    <row r="123" s="135" customFormat="1" ht="21" customHeight="1"/>
    <row r="124" s="135" customFormat="1" ht="21" customHeight="1"/>
    <row r="125" s="135" customFormat="1" ht="21" customHeight="1"/>
    <row r="126" s="135" customFormat="1" ht="21" customHeight="1"/>
    <row r="127" s="135" customFormat="1" ht="21" customHeight="1"/>
    <row r="128" s="135" customFormat="1" ht="21" customHeight="1"/>
    <row r="129" s="135" customFormat="1" ht="21" customHeight="1"/>
    <row r="130" s="135" customFormat="1" ht="21" customHeight="1"/>
    <row r="131" s="135" customFormat="1" ht="21" customHeight="1"/>
    <row r="132" s="135" customFormat="1" ht="21" customHeight="1"/>
    <row r="133" s="135" customFormat="1" ht="21" customHeight="1"/>
    <row r="134" s="135" customFormat="1" ht="21" customHeight="1"/>
    <row r="135" s="135" customFormat="1" ht="21" customHeight="1"/>
    <row r="136" s="135" customFormat="1" ht="21" customHeight="1"/>
    <row r="137" s="135" customFormat="1" ht="21" customHeight="1"/>
    <row r="138" s="135" customFormat="1" ht="21" customHeight="1"/>
    <row r="139" s="135" customFormat="1" ht="21" customHeight="1"/>
    <row r="140" s="135" customFormat="1" ht="21" customHeight="1"/>
    <row r="141" s="135" customFormat="1" ht="21" customHeight="1"/>
    <row r="142" s="135" customFormat="1" ht="21" customHeight="1"/>
    <row r="143" s="135" customFormat="1" ht="21" customHeight="1"/>
    <row r="144" s="135" customFormat="1" ht="21" customHeight="1"/>
    <row r="145" s="135" customFormat="1" ht="21" customHeight="1"/>
    <row r="146" s="135" customFormat="1" ht="21" customHeight="1"/>
    <row r="147" s="135" customFormat="1" ht="21" customHeight="1"/>
    <row r="148" s="135" customFormat="1" ht="21" customHeight="1"/>
    <row r="149" s="135" customFormat="1" ht="21" customHeight="1"/>
    <row r="150" s="135" customFormat="1" ht="21" customHeight="1"/>
    <row r="151" s="135" customFormat="1" ht="21" customHeight="1"/>
    <row r="152" s="135" customFormat="1" ht="21" customHeight="1"/>
    <row r="153" s="135" customFormat="1" ht="21" customHeight="1"/>
    <row r="154" s="135" customFormat="1" ht="21" customHeight="1"/>
    <row r="155" s="135" customFormat="1" ht="21" customHeight="1"/>
    <row r="156" s="135" customFormat="1" ht="21" customHeight="1"/>
    <row r="157" s="135" customFormat="1" ht="21" customHeight="1"/>
    <row r="158" s="135" customFormat="1" ht="21" customHeight="1"/>
    <row r="159" s="135" customFormat="1" ht="21" customHeight="1"/>
    <row r="160" s="135" customFormat="1" ht="21" customHeight="1"/>
    <row r="161" s="135" customFormat="1" ht="21" customHeight="1"/>
    <row r="162" s="135" customFormat="1" ht="21" customHeight="1"/>
    <row r="163" s="135" customFormat="1" ht="21" customHeight="1"/>
    <row r="164" s="135" customFormat="1" ht="21" customHeight="1"/>
    <row r="165" s="135" customFormat="1" ht="21" customHeight="1"/>
    <row r="166" s="135" customFormat="1" ht="21" customHeight="1"/>
    <row r="167" s="135" customFormat="1" ht="21" customHeight="1"/>
    <row r="168" s="135" customFormat="1" ht="21" customHeight="1"/>
    <row r="169" s="135" customFormat="1" ht="21" customHeight="1"/>
    <row r="170" s="135" customFormat="1" ht="21" customHeight="1"/>
    <row r="171" s="135" customFormat="1" ht="21" customHeight="1"/>
    <row r="172" s="135" customFormat="1" ht="21" customHeight="1"/>
    <row r="173" s="109" customFormat="1" ht="21" customHeight="1"/>
    <row r="174" s="109" customFormat="1" ht="21" customHeight="1"/>
    <row r="175" s="109" customFormat="1" ht="21" customHeight="1"/>
    <row r="176" s="109" customFormat="1" ht="21" customHeight="1"/>
    <row r="177" s="109" customFormat="1" ht="21" customHeight="1"/>
    <row r="178" s="109" customFormat="1" ht="21" customHeight="1"/>
    <row r="179" s="109" customFormat="1" ht="21" customHeight="1"/>
    <row r="180" s="109" customFormat="1" ht="21" customHeight="1"/>
    <row r="181" s="109" customFormat="1" ht="21" customHeight="1"/>
    <row r="182" s="109" customFormat="1" ht="21" customHeight="1"/>
    <row r="183" s="109" customFormat="1" ht="21" customHeight="1"/>
    <row r="184" s="109" customFormat="1" ht="21" customHeight="1"/>
    <row r="185" s="109" customFormat="1" ht="21" customHeight="1"/>
    <row r="186" s="109" customFormat="1" ht="21" customHeight="1"/>
    <row r="187" s="109" customFormat="1" ht="21" customHeight="1"/>
    <row r="188" s="109" customFormat="1" ht="21" customHeight="1"/>
    <row r="189" s="109" customFormat="1" ht="21" customHeight="1"/>
    <row r="190" s="109" customFormat="1" ht="21" customHeight="1"/>
    <row r="191" s="109" customFormat="1" ht="21" customHeight="1"/>
    <row r="192" s="109" customFormat="1" ht="21" customHeight="1"/>
    <row r="193" s="109" customFormat="1" ht="21" customHeight="1"/>
    <row r="194" s="109" customFormat="1" ht="21" customHeight="1"/>
    <row r="195" s="109" customFormat="1" ht="21" customHeight="1"/>
    <row r="196" s="109" customFormat="1" ht="21" customHeight="1"/>
    <row r="197" s="109" customFormat="1" ht="21" customHeight="1"/>
    <row r="198" s="109" customFormat="1" ht="21" customHeight="1"/>
    <row r="199" s="109" customFormat="1" ht="21" customHeight="1"/>
    <row r="200" s="109" customFormat="1" ht="21" customHeight="1"/>
    <row r="201" s="109" customFormat="1" ht="21" customHeight="1"/>
    <row r="202" s="109" customFormat="1" ht="21" customHeight="1"/>
    <row r="203" s="109" customFormat="1" ht="21" customHeight="1"/>
    <row r="204" s="109" customFormat="1" ht="21" customHeight="1"/>
    <row r="205" s="109" customFormat="1" ht="21" customHeight="1"/>
    <row r="206" s="109" customFormat="1" ht="21" customHeight="1"/>
    <row r="207" s="109" customFormat="1" ht="21" customHeight="1"/>
    <row r="208" s="109" customFormat="1" ht="21" customHeight="1"/>
    <row r="209" s="109" customFormat="1" ht="21" customHeight="1"/>
    <row r="210" s="109" customFormat="1" ht="21" customHeight="1"/>
    <row r="211" s="109" customFormat="1" ht="21" customHeight="1"/>
    <row r="212" s="109" customFormat="1" ht="21" customHeight="1"/>
    <row r="213" s="109" customFormat="1" ht="21" customHeight="1"/>
    <row r="214" s="109" customFormat="1" ht="21" customHeight="1"/>
    <row r="215" s="109" customFormat="1" ht="21" customHeight="1"/>
    <row r="216" s="109" customFormat="1" ht="21" customHeight="1"/>
    <row r="217" s="109" customFormat="1" ht="21" customHeight="1"/>
    <row r="218" s="109" customFormat="1" ht="21" customHeight="1"/>
    <row r="219" s="109" customFormat="1" ht="21" customHeight="1"/>
    <row r="220" s="109" customFormat="1" ht="21" customHeight="1"/>
    <row r="221" s="109" customFormat="1" ht="21" customHeight="1"/>
    <row r="222" s="109" customFormat="1" ht="21" customHeight="1"/>
    <row r="223" s="109" customFormat="1" ht="21" customHeight="1"/>
    <row r="224" s="109" customFormat="1" ht="21" customHeight="1"/>
    <row r="225" s="109" customFormat="1" ht="21" customHeight="1"/>
    <row r="226" s="109" customFormat="1" ht="21" customHeight="1"/>
    <row r="227" s="109" customFormat="1" ht="21" customHeight="1"/>
    <row r="228" s="109" customFormat="1" ht="21" customHeight="1"/>
    <row r="229" s="109" customFormat="1" ht="21" customHeight="1"/>
    <row r="230" s="109" customFormat="1" ht="21" customHeight="1"/>
    <row r="231" s="109" customFormat="1" ht="21" customHeight="1"/>
    <row r="232" s="109" customFormat="1" ht="21" customHeight="1"/>
    <row r="233" s="109" customFormat="1" ht="21" customHeight="1"/>
    <row r="234" s="109" customFormat="1" ht="21" customHeight="1"/>
    <row r="235" s="109" customFormat="1" ht="21" customHeight="1"/>
    <row r="236" s="109" customFormat="1" ht="21" customHeight="1"/>
    <row r="237" s="109" customFormat="1" ht="21" customHeight="1"/>
    <row r="238" s="109" customFormat="1" ht="21" customHeight="1"/>
    <row r="239" s="109" customFormat="1" ht="21" customHeight="1"/>
    <row r="240" s="109" customFormat="1" ht="21" customHeight="1"/>
    <row r="241" s="109" customFormat="1" ht="21" customHeight="1"/>
    <row r="242" s="109" customFormat="1" ht="21" customHeight="1"/>
    <row r="243" s="109" customFormat="1" ht="21" customHeight="1"/>
    <row r="244" s="109" customFormat="1" ht="21" customHeight="1"/>
    <row r="245" s="109" customFormat="1" ht="21" customHeight="1"/>
    <row r="246" s="109" customFormat="1" ht="21" customHeight="1"/>
    <row r="247" s="109" customFormat="1" ht="21" customHeight="1"/>
    <row r="248" s="109" customFormat="1" ht="21" customHeight="1"/>
    <row r="249" s="109" customFormat="1" ht="21" customHeight="1"/>
    <row r="250" s="109" customFormat="1" ht="21" customHeight="1"/>
    <row r="251" s="109" customFormat="1" ht="21" customHeight="1"/>
    <row r="252" s="109" customFormat="1" ht="21" customHeight="1"/>
    <row r="253" s="109" customFormat="1" ht="21" customHeight="1"/>
    <row r="254" s="109" customFormat="1" ht="21" customHeight="1"/>
    <row r="255" s="109" customFormat="1" ht="21" customHeight="1"/>
    <row r="256" s="109" customFormat="1" ht="21" customHeight="1"/>
    <row r="257" s="109" customFormat="1" ht="21" customHeight="1"/>
    <row r="258" s="109" customFormat="1" ht="21" customHeight="1"/>
    <row r="259" s="109" customFormat="1" ht="21" customHeight="1"/>
    <row r="260" s="109" customFormat="1" ht="21" customHeight="1"/>
    <row r="261" s="109" customFormat="1" ht="21" customHeight="1"/>
    <row r="262" s="109" customFormat="1" ht="21" customHeight="1"/>
    <row r="263" s="109" customFormat="1" ht="21" customHeight="1"/>
    <row r="264" s="109" customFormat="1" ht="21" customHeight="1"/>
    <row r="265" s="109" customFormat="1" ht="21" customHeight="1"/>
    <row r="266" s="109" customFormat="1" ht="21" customHeight="1"/>
    <row r="267" s="109" customFormat="1" ht="21" customHeight="1"/>
    <row r="268" s="109" customFormat="1" ht="21" customHeight="1"/>
    <row r="269" s="109" customFormat="1" ht="21" customHeight="1"/>
    <row r="270" s="109" customFormat="1" ht="21" customHeight="1"/>
    <row r="271" s="109" customFormat="1" ht="21" customHeight="1"/>
    <row r="272" s="109" customFormat="1" ht="21" customHeight="1"/>
    <row r="273" s="109" customFormat="1" ht="21" customHeight="1"/>
    <row r="274" s="109" customFormat="1" ht="21" customHeight="1"/>
    <row r="275" s="109" customFormat="1" ht="21" customHeight="1"/>
    <row r="276" s="109" customFormat="1" ht="21" customHeight="1"/>
    <row r="277" s="109" customFormat="1" ht="21" customHeight="1"/>
    <row r="278" s="109" customFormat="1" ht="21" customHeight="1"/>
    <row r="279" s="109" customFormat="1" ht="21" customHeight="1"/>
    <row r="280" s="109" customFormat="1" ht="21" customHeight="1"/>
    <row r="281" s="109" customFormat="1" ht="21" customHeight="1"/>
    <row r="282" s="109" customFormat="1" ht="21" customHeight="1"/>
    <row r="283" s="109" customFormat="1" ht="21" customHeight="1"/>
    <row r="284" s="109" customFormat="1" ht="21" customHeight="1"/>
    <row r="285" s="109" customFormat="1" ht="21" customHeight="1"/>
    <row r="286" s="109" customFormat="1" ht="21" customHeight="1"/>
    <row r="287" s="109" customFormat="1" ht="21" customHeight="1"/>
    <row r="288" s="109" customFormat="1" ht="21" customHeight="1"/>
    <row r="289" s="109" customFormat="1" ht="21" customHeight="1"/>
    <row r="290" s="109" customFormat="1" ht="21" customHeight="1"/>
    <row r="291" s="109" customFormat="1" ht="21" customHeight="1"/>
    <row r="292" s="109" customFormat="1" ht="21" customHeight="1"/>
    <row r="293" s="109" customFormat="1" ht="21" customHeight="1"/>
    <row r="294" s="109" customFormat="1" ht="21" customHeight="1"/>
    <row r="295" s="109" customFormat="1" ht="21" customHeight="1"/>
    <row r="296" s="109" customFormat="1" ht="21" customHeight="1"/>
    <row r="297" s="109" customFormat="1" ht="21" customHeight="1"/>
    <row r="298" s="109" customFormat="1" ht="21" customHeight="1"/>
    <row r="299" s="109" customFormat="1" ht="21" customHeight="1"/>
    <row r="300" s="109" customFormat="1" ht="21" customHeight="1"/>
    <row r="301" s="109" customFormat="1" ht="21" customHeight="1"/>
    <row r="302" s="109" customFormat="1" ht="21" customHeight="1"/>
    <row r="303" s="109" customFormat="1" ht="21" customHeight="1"/>
    <row r="304" s="109" customFormat="1" ht="21" customHeight="1"/>
    <row r="305" s="109" customFormat="1" ht="21" customHeight="1"/>
    <row r="306" s="109" customFormat="1" ht="21" customHeight="1"/>
    <row r="307" s="109" customFormat="1" ht="21" customHeight="1"/>
    <row r="308" s="109" customFormat="1" ht="21" customHeight="1"/>
    <row r="309" s="109" customFormat="1" ht="21" customHeight="1"/>
    <row r="310" s="109" customFormat="1" ht="21" customHeight="1"/>
    <row r="311" s="109" customFormat="1" ht="21" customHeight="1"/>
    <row r="312" s="109" customFormat="1" ht="21" customHeight="1"/>
    <row r="313" s="109" customFormat="1" ht="21" customHeight="1"/>
    <row r="314" s="109" customFormat="1" ht="21" customHeight="1"/>
    <row r="315" s="109" customFormat="1" ht="21" customHeight="1"/>
    <row r="316" s="109" customFormat="1" ht="21" customHeight="1"/>
    <row r="317" s="109" customFormat="1" ht="21" customHeight="1"/>
    <row r="318" s="109" customFormat="1" ht="21" customHeight="1"/>
    <row r="319" s="109" customFormat="1" ht="21" customHeight="1"/>
    <row r="320" s="109" customFormat="1" ht="21" customHeight="1"/>
    <row r="321" s="109" customFormat="1" ht="21" customHeight="1"/>
    <row r="322" s="109" customFormat="1" ht="21" customHeight="1"/>
    <row r="323" s="109" customFormat="1" ht="21" customHeight="1"/>
    <row r="324" s="109" customFormat="1" ht="21" customHeight="1"/>
    <row r="325" s="109" customFormat="1" ht="21" customHeight="1"/>
    <row r="326" s="109" customFormat="1" ht="21" customHeight="1"/>
    <row r="327" s="109" customFormat="1" ht="21" customHeight="1"/>
    <row r="328" s="109" customFormat="1" ht="21" customHeight="1"/>
    <row r="329" s="109" customFormat="1" ht="21" customHeight="1"/>
    <row r="330" s="109" customFormat="1" ht="21" customHeight="1"/>
    <row r="331" s="109" customFormat="1" ht="21" customHeight="1"/>
    <row r="332" s="109" customFormat="1" ht="21" customHeight="1"/>
    <row r="333" s="109" customFormat="1" ht="21" customHeight="1"/>
    <row r="334" s="109" customFormat="1" ht="21" customHeight="1"/>
    <row r="335" s="109" customFormat="1" ht="21" customHeight="1"/>
    <row r="336" s="109" customFormat="1" ht="21" customHeight="1"/>
    <row r="337" s="109" customFormat="1" ht="21" customHeight="1"/>
    <row r="338" s="109" customFormat="1" ht="21" customHeight="1"/>
    <row r="339" s="109" customFormat="1" ht="21" customHeight="1"/>
    <row r="340" s="109" customFormat="1" ht="21" customHeight="1"/>
    <row r="341" s="109" customFormat="1" ht="21" customHeight="1"/>
    <row r="342" s="109" customFormat="1" ht="21" customHeight="1"/>
    <row r="343" s="109" customFormat="1" ht="21" customHeight="1"/>
    <row r="344" s="109" customFormat="1" ht="21" customHeight="1"/>
    <row r="345" s="109" customFormat="1" ht="21" customHeight="1"/>
    <row r="346" s="109" customFormat="1" ht="21" customHeight="1"/>
    <row r="347" s="109" customFormat="1" ht="21" customHeight="1"/>
    <row r="348" s="109" customFormat="1" ht="21" customHeight="1"/>
    <row r="349" s="109" customFormat="1" ht="21" customHeight="1"/>
    <row r="350" s="109" customFormat="1" ht="21" customHeight="1"/>
    <row r="351" s="109" customFormat="1" ht="21" customHeight="1"/>
    <row r="352" s="109" customFormat="1" ht="21" customHeight="1"/>
    <row r="353" s="109" customFormat="1" ht="21" customHeight="1"/>
    <row r="354" s="109" customFormat="1" ht="21" customHeight="1"/>
    <row r="355" s="109" customFormat="1" ht="21" customHeight="1"/>
    <row r="356" s="109" customFormat="1" ht="21" customHeight="1"/>
    <row r="357" s="109" customFormat="1" ht="21" customHeight="1"/>
    <row r="358" s="109" customFormat="1" ht="21" customHeight="1"/>
    <row r="359" s="109" customFormat="1" ht="21" customHeight="1"/>
    <row r="360" s="109" customFormat="1" ht="21" customHeight="1"/>
    <row r="361" s="109" customFormat="1" ht="21" customHeight="1"/>
    <row r="362" s="109" customFormat="1" ht="21" customHeight="1"/>
    <row r="363" s="109" customFormat="1" ht="21" customHeight="1"/>
    <row r="364" s="109" customFormat="1" ht="21" customHeight="1"/>
    <row r="365" s="109" customFormat="1" ht="21" customHeight="1"/>
    <row r="366" s="109" customFormat="1" ht="21" customHeight="1"/>
    <row r="367" s="109" customFormat="1" ht="21" customHeight="1"/>
    <row r="368" s="109" customFormat="1" ht="21" customHeight="1"/>
    <row r="369" s="109" customFormat="1" ht="21" customHeight="1"/>
    <row r="370" s="109" customFormat="1" ht="21" customHeight="1"/>
    <row r="371" s="109" customFormat="1" ht="21" customHeight="1"/>
    <row r="372" s="109" customFormat="1" ht="21" customHeight="1"/>
    <row r="373" s="109" customFormat="1" ht="21" customHeight="1"/>
    <row r="374" s="109" customFormat="1" ht="21" customHeight="1"/>
    <row r="375" s="109" customFormat="1" ht="21" customHeight="1"/>
    <row r="376" s="109" customFormat="1" ht="21" customHeight="1"/>
    <row r="377" s="109" customFormat="1" ht="21" customHeight="1"/>
    <row r="378" s="109" customFormat="1" ht="21" customHeight="1"/>
    <row r="379" s="109" customFormat="1" ht="21" customHeight="1"/>
    <row r="380" s="109" customFormat="1" ht="21" customHeight="1"/>
    <row r="381" s="109" customFormat="1" ht="21" customHeight="1"/>
    <row r="382" s="109" customFormat="1" ht="21" customHeight="1"/>
    <row r="383" s="109" customFormat="1" ht="21" customHeight="1"/>
    <row r="384" s="109" customFormat="1" ht="21" customHeight="1"/>
    <row r="385" s="109" customFormat="1" ht="21" customHeight="1"/>
    <row r="386" s="109" customFormat="1" ht="21" customHeight="1"/>
    <row r="387" s="109" customFormat="1" ht="21" customHeight="1"/>
    <row r="388" s="109" customFormat="1" ht="21" customHeight="1"/>
    <row r="389" s="109" customFormat="1" ht="21" customHeight="1"/>
    <row r="390" s="109" customFormat="1" ht="21" customHeight="1"/>
    <row r="391" s="109" customFormat="1" ht="21" customHeight="1"/>
    <row r="392" s="109" customFormat="1" ht="21" customHeight="1"/>
    <row r="393" s="109" customFormat="1" ht="21" customHeight="1"/>
    <row r="394" s="109" customFormat="1" ht="21" customHeight="1"/>
    <row r="395" s="109" customFormat="1" ht="21" customHeight="1"/>
    <row r="396" s="109" customFormat="1" ht="21" customHeight="1"/>
    <row r="397" s="109" customFormat="1" ht="21" customHeight="1"/>
    <row r="398" s="109" customFormat="1" ht="21" customHeight="1"/>
    <row r="399" s="109" customFormat="1" ht="21" customHeight="1"/>
    <row r="400" s="109" customFormat="1" ht="21" customHeight="1"/>
    <row r="401" s="109" customFormat="1" ht="21" customHeight="1"/>
    <row r="402" s="109" customFormat="1" ht="21" customHeight="1"/>
    <row r="403" s="109" customFormat="1" ht="21" customHeight="1"/>
    <row r="404" s="109" customFormat="1" ht="21" customHeight="1"/>
    <row r="405" s="109" customFormat="1" ht="21" customHeight="1"/>
    <row r="406" s="109" customFormat="1" ht="21" customHeight="1"/>
    <row r="407" s="109" customFormat="1" ht="21" customHeight="1"/>
    <row r="408" s="109" customFormat="1" ht="21" customHeight="1"/>
    <row r="409" s="109" customFormat="1" ht="21" customHeight="1"/>
    <row r="410" s="109" customFormat="1" ht="21" customHeight="1"/>
    <row r="411" s="109" customFormat="1" ht="21" customHeight="1"/>
    <row r="412" s="109" customFormat="1" ht="21" customHeight="1"/>
    <row r="413" s="109" customFormat="1" ht="21" customHeight="1"/>
    <row r="414" s="109" customFormat="1" ht="21" customHeight="1"/>
    <row r="415" s="109" customFormat="1" ht="21" customHeight="1"/>
    <row r="416" s="109" customFormat="1" ht="21" customHeight="1"/>
    <row r="417" s="109" customFormat="1" ht="21" customHeight="1"/>
    <row r="418" s="109" customFormat="1" ht="21" customHeight="1"/>
    <row r="419" s="109" customFormat="1" ht="21" customHeight="1"/>
    <row r="420" s="109" customFormat="1" ht="21" customHeight="1"/>
    <row r="421" s="109" customFormat="1" ht="21" customHeight="1"/>
    <row r="422" s="109" customFormat="1" ht="21" customHeight="1"/>
    <row r="423" s="109" customFormat="1" ht="21" customHeight="1"/>
    <row r="424" s="109" customFormat="1" ht="21" customHeight="1"/>
    <row r="425" s="109" customFormat="1" ht="21" customHeight="1"/>
    <row r="426" s="109" customFormat="1" ht="21" customHeight="1"/>
    <row r="427" s="109" customFormat="1" ht="21" customHeight="1"/>
    <row r="428" s="109" customFormat="1" ht="21" customHeight="1"/>
    <row r="429" s="109" customFormat="1" ht="21" customHeight="1"/>
    <row r="430" s="109" customFormat="1" ht="21" customHeight="1"/>
    <row r="431" s="109" customFormat="1" ht="21" customHeight="1"/>
    <row r="432" s="109" customFormat="1" ht="21" customHeight="1"/>
    <row r="433" s="109" customFormat="1" ht="21" customHeight="1"/>
    <row r="434" s="109" customFormat="1" ht="21" customHeight="1"/>
    <row r="435" s="109" customFormat="1" ht="21" customHeight="1"/>
    <row r="436" s="109" customFormat="1" ht="21" customHeight="1"/>
    <row r="437" s="109" customFormat="1" ht="21" customHeight="1"/>
    <row r="438" s="109" customFormat="1" ht="21" customHeight="1"/>
    <row r="439" s="109" customFormat="1" ht="21" customHeight="1"/>
    <row r="440" s="109" customFormat="1" ht="21" customHeight="1"/>
    <row r="441" s="109" customFormat="1" ht="21" customHeight="1"/>
    <row r="442" s="109" customFormat="1" ht="21" customHeight="1"/>
    <row r="443" s="109" customFormat="1" ht="21" customHeight="1"/>
    <row r="444" s="109" customFormat="1" ht="21" customHeight="1"/>
    <row r="445" s="109" customFormat="1" ht="21" customHeight="1"/>
    <row r="446" s="109" customFormat="1" ht="21" customHeight="1"/>
    <row r="447" s="109" customFormat="1" ht="21" customHeight="1"/>
    <row r="448" s="109" customFormat="1" ht="21" customHeight="1"/>
    <row r="449" s="109" customFormat="1" ht="21" customHeight="1"/>
    <row r="450" s="109" customFormat="1" ht="21" customHeight="1"/>
    <row r="451" s="109" customFormat="1" ht="21" customHeight="1"/>
    <row r="452" s="109" customFormat="1" ht="21" customHeight="1"/>
    <row r="453" s="109" customFormat="1" ht="21" customHeight="1"/>
    <row r="454" s="109" customFormat="1" ht="21" customHeight="1"/>
    <row r="455" s="109" customFormat="1" ht="21" customHeight="1"/>
    <row r="456" s="109" customFormat="1" ht="21" customHeight="1"/>
    <row r="457" s="109" customFormat="1" ht="21" customHeight="1"/>
    <row r="458" s="109" customFormat="1" ht="21" customHeight="1"/>
    <row r="459" s="109" customFormat="1" ht="21" customHeight="1"/>
    <row r="460" s="109" customFormat="1" ht="21" customHeight="1"/>
    <row r="461" s="109" customFormat="1" ht="21" customHeight="1"/>
    <row r="462" s="109" customFormat="1" ht="21" customHeight="1"/>
    <row r="463" s="109" customFormat="1" ht="21" customHeight="1"/>
    <row r="464" s="109" customFormat="1" ht="21" customHeight="1"/>
    <row r="465" s="109" customFormat="1" ht="21" customHeight="1"/>
    <row r="466" s="109" customFormat="1" ht="21" customHeight="1"/>
    <row r="467" s="109" customFormat="1" ht="21" customHeight="1"/>
    <row r="468" s="109" customFormat="1" ht="21" customHeight="1"/>
    <row r="469" s="109" customFormat="1" ht="21" customHeight="1"/>
    <row r="470" s="109" customFormat="1" ht="21" customHeight="1"/>
    <row r="471" s="109" customFormat="1" ht="21" customHeight="1"/>
    <row r="472" s="109" customFormat="1" ht="21" customHeight="1"/>
    <row r="473" s="109" customFormat="1" ht="21" customHeight="1"/>
    <row r="474" s="109" customFormat="1" ht="21" customHeight="1"/>
    <row r="475" s="109" customFormat="1" ht="21" customHeight="1"/>
    <row r="476" s="109" customFormat="1" ht="21" customHeight="1"/>
    <row r="477" s="109" customFormat="1" ht="21" customHeight="1"/>
    <row r="478" s="109" customFormat="1" ht="21" customHeight="1"/>
    <row r="479" s="109" customFormat="1" ht="21" customHeight="1"/>
    <row r="480" s="109" customFormat="1" ht="21" customHeight="1"/>
    <row r="481" s="109" customFormat="1" ht="21" customHeight="1"/>
    <row r="482" s="109" customFormat="1" ht="21" customHeight="1"/>
    <row r="483" s="109" customFormat="1" ht="21" customHeight="1"/>
    <row r="484" s="109" customFormat="1" ht="21" customHeight="1"/>
    <row r="485" s="109" customFormat="1" ht="21" customHeight="1"/>
    <row r="486" s="109" customFormat="1" ht="21" customHeight="1"/>
    <row r="487" s="109" customFormat="1" ht="21" customHeight="1"/>
    <row r="488" s="109" customFormat="1" ht="21" customHeight="1"/>
    <row r="489" s="109" customFormat="1" ht="21" customHeight="1"/>
    <row r="490" s="109" customFormat="1" ht="21" customHeight="1"/>
    <row r="491" s="109" customFormat="1" ht="21" customHeight="1"/>
    <row r="492" s="109" customFormat="1" ht="21" customHeight="1"/>
    <row r="493" s="109" customFormat="1" ht="21" customHeight="1"/>
    <row r="494" s="109" customFormat="1" ht="21" customHeight="1"/>
    <row r="495" s="109" customFormat="1" ht="21" customHeight="1"/>
    <row r="496" s="109" customFormat="1" ht="21" customHeight="1"/>
    <row r="497" s="109" customFormat="1" ht="21" customHeight="1"/>
    <row r="498" s="109" customFormat="1" ht="21" customHeight="1"/>
    <row r="499" s="109" customFormat="1" ht="21" customHeight="1"/>
    <row r="500" s="109" customFormat="1" ht="21" customHeight="1"/>
    <row r="501" s="109" customFormat="1" ht="21" customHeight="1"/>
    <row r="502" s="109" customFormat="1" ht="21" customHeight="1"/>
    <row r="503" s="109" customFormat="1" ht="21" customHeight="1"/>
    <row r="504" s="109" customFormat="1" ht="21" customHeight="1"/>
    <row r="505" s="109" customFormat="1" ht="21" customHeight="1"/>
    <row r="506" s="109" customFormat="1" ht="21" customHeight="1"/>
    <row r="507" s="109" customFormat="1" ht="21" customHeight="1"/>
    <row r="508" s="109" customFormat="1" ht="21" customHeight="1"/>
    <row r="509" s="109" customFormat="1" ht="21" customHeight="1"/>
    <row r="510" s="109" customFormat="1" ht="21" customHeight="1"/>
    <row r="511" s="109" customFormat="1" ht="21" customHeight="1"/>
    <row r="512" s="109" customFormat="1" ht="21" customHeight="1"/>
    <row r="513" s="109" customFormat="1" ht="21" customHeight="1"/>
    <row r="514" s="109" customFormat="1" ht="21" customHeight="1"/>
    <row r="515" s="109" customFormat="1" ht="21" customHeight="1"/>
    <row r="516" s="109" customFormat="1" ht="21" customHeight="1"/>
    <row r="517" s="109" customFormat="1" ht="21" customHeight="1"/>
    <row r="518" s="109" customFormat="1" ht="21" customHeight="1"/>
    <row r="519" s="109" customFormat="1" ht="21" customHeight="1"/>
    <row r="520" s="109" customFormat="1" ht="21" customHeight="1"/>
    <row r="521" s="109" customFormat="1" ht="21" customHeight="1"/>
    <row r="522" s="109" customFormat="1" ht="21" customHeight="1"/>
    <row r="523" s="109" customFormat="1" ht="21" customHeight="1"/>
    <row r="524" s="109" customFormat="1" ht="21" customHeight="1"/>
    <row r="525" s="109" customFormat="1" ht="21" customHeight="1"/>
    <row r="526" s="109" customFormat="1" ht="21" customHeight="1"/>
    <row r="527" s="109" customFormat="1" ht="21" customHeight="1"/>
    <row r="528" s="109" customFormat="1" ht="21" customHeight="1"/>
    <row r="529" s="109" customFormat="1" ht="21" customHeight="1"/>
    <row r="530" s="109" customFormat="1" ht="21" customHeight="1"/>
    <row r="531" s="109" customFormat="1" ht="21" customHeight="1"/>
    <row r="532" s="109" customFormat="1" ht="21" customHeight="1"/>
    <row r="533" s="109" customFormat="1" ht="21" customHeight="1"/>
    <row r="534" s="109" customFormat="1" ht="21" customHeight="1"/>
    <row r="535" s="109" customFormat="1" ht="21" customHeight="1"/>
    <row r="536" s="109" customFormat="1" ht="21" customHeight="1"/>
    <row r="537" s="109" customFormat="1" ht="21" customHeight="1"/>
    <row r="538" s="109" customFormat="1" ht="21" customHeight="1"/>
    <row r="539" s="109" customFormat="1" ht="21" customHeight="1"/>
    <row r="540" s="109" customFormat="1" ht="21" customHeight="1"/>
    <row r="541" s="109" customFormat="1" ht="21" customHeight="1"/>
    <row r="542" s="109" customFormat="1" ht="21" customHeight="1"/>
    <row r="543" s="109" customFormat="1" ht="21" customHeight="1"/>
    <row r="544" s="109" customFormat="1" ht="21" customHeight="1"/>
    <row r="545" s="109" customFormat="1" ht="21" customHeight="1"/>
    <row r="546" s="109" customFormat="1" ht="21" customHeight="1"/>
    <row r="547" s="109" customFormat="1" ht="21" customHeight="1"/>
    <row r="548" s="109" customFormat="1" ht="21" customHeight="1"/>
    <row r="549" s="109" customFormat="1" ht="21" customHeight="1"/>
    <row r="550" s="109" customFormat="1" ht="21" customHeight="1"/>
    <row r="551" s="109" customFormat="1" ht="21" customHeight="1"/>
    <row r="552" s="109" customFormat="1" ht="21" customHeight="1"/>
    <row r="553" s="109" customFormat="1" ht="21" customHeight="1"/>
    <row r="554" s="109" customFormat="1" ht="21" customHeight="1"/>
    <row r="555" s="109" customFormat="1" ht="21" customHeight="1"/>
    <row r="556" s="109" customFormat="1" ht="21" customHeight="1"/>
    <row r="557" s="109" customFormat="1" ht="21" customHeight="1"/>
    <row r="558" s="109" customFormat="1" ht="21" customHeight="1"/>
    <row r="559" s="109" customFormat="1" ht="21" customHeight="1"/>
    <row r="560" s="109" customFormat="1" ht="21" customHeight="1"/>
    <row r="561" s="109" customFormat="1" ht="21" customHeight="1"/>
    <row r="562" s="109" customFormat="1" ht="21" customHeight="1"/>
    <row r="563" s="109" customFormat="1" ht="21" customHeight="1"/>
    <row r="564" s="109" customFormat="1" ht="21" customHeight="1"/>
    <row r="565" s="109" customFormat="1" ht="21" customHeight="1"/>
    <row r="566" s="109" customFormat="1" ht="21" customHeight="1"/>
    <row r="567" s="109" customFormat="1" ht="21" customHeight="1"/>
    <row r="568" s="109" customFormat="1" ht="21" customHeight="1"/>
    <row r="569" s="109" customFormat="1" ht="21" customHeight="1"/>
    <row r="570" s="109" customFormat="1" ht="21" customHeight="1"/>
    <row r="571" s="109" customFormat="1" ht="21" customHeight="1"/>
    <row r="572" s="109" customFormat="1" ht="21" customHeight="1"/>
    <row r="573" s="109" customFormat="1" ht="21" customHeight="1"/>
    <row r="574" s="109" customFormat="1" ht="21" customHeight="1"/>
    <row r="575" s="109" customFormat="1" ht="21" customHeight="1"/>
    <row r="576" s="109" customFormat="1" ht="21" customHeight="1"/>
    <row r="577" s="109" customFormat="1" ht="21" customHeight="1"/>
    <row r="578" s="109" customFormat="1" ht="21" customHeight="1"/>
    <row r="579" s="109" customFormat="1" ht="21" customHeight="1"/>
    <row r="580" s="109" customFormat="1" ht="21" customHeight="1"/>
    <row r="581" s="109" customFormat="1" ht="21" customHeight="1"/>
    <row r="582" s="109" customFormat="1" ht="21" customHeight="1"/>
    <row r="583" s="109" customFormat="1" ht="21" customHeight="1"/>
    <row r="584" s="109" customFormat="1" ht="21" customHeight="1"/>
    <row r="585" s="109" customFormat="1" ht="21" customHeight="1"/>
    <row r="586" s="109" customFormat="1" ht="21" customHeight="1"/>
    <row r="587" s="109" customFormat="1" ht="21" customHeight="1"/>
    <row r="588" s="109" customFormat="1" ht="21" customHeight="1"/>
    <row r="589" s="109" customFormat="1" ht="21" customHeight="1"/>
    <row r="590" s="109" customFormat="1" ht="21" customHeight="1"/>
    <row r="591" s="109" customFormat="1" ht="21" customHeight="1"/>
    <row r="592" s="109" customFormat="1" ht="21" customHeight="1"/>
    <row r="593" s="109" customFormat="1" ht="21" customHeight="1"/>
    <row r="594" s="109" customFormat="1" ht="21" customHeight="1"/>
    <row r="595" s="109" customFormat="1" ht="21" customHeight="1"/>
    <row r="596" s="109" customFormat="1" ht="21" customHeight="1"/>
    <row r="597" s="109" customFormat="1" ht="21" customHeight="1"/>
    <row r="598" s="109" customFormat="1" ht="21" customHeight="1"/>
    <row r="599" s="109" customFormat="1" ht="21" customHeight="1"/>
    <row r="600" s="109" customFormat="1" ht="21" customHeight="1"/>
    <row r="601" s="109" customFormat="1" ht="21" customHeight="1"/>
    <row r="602" s="109" customFormat="1" ht="21" customHeight="1"/>
    <row r="603" s="109" customFormat="1" ht="21" customHeight="1"/>
    <row r="604" s="109" customFormat="1" ht="21" customHeight="1"/>
    <row r="605" s="109" customFormat="1" ht="21" customHeight="1"/>
    <row r="606" s="109" customFormat="1" ht="21" customHeight="1"/>
    <row r="607" s="109" customFormat="1" ht="21" customHeight="1"/>
    <row r="608" s="109" customFormat="1" ht="21" customHeight="1"/>
    <row r="609" s="109" customFormat="1" ht="21" customHeight="1"/>
    <row r="610" s="109" customFormat="1" ht="21" customHeight="1"/>
    <row r="611" s="109" customFormat="1" ht="21" customHeight="1"/>
    <row r="612" s="109" customFormat="1" ht="21" customHeight="1"/>
    <row r="613" s="109" customFormat="1" ht="21" customHeight="1"/>
    <row r="614" s="109" customFormat="1" ht="21" customHeight="1"/>
    <row r="615" s="109" customFormat="1" ht="21" customHeight="1"/>
    <row r="616" s="109" customFormat="1" ht="21" customHeight="1"/>
    <row r="617" s="109" customFormat="1" ht="21" customHeight="1"/>
    <row r="618" s="109" customFormat="1" ht="21" customHeight="1"/>
    <row r="619" s="109" customFormat="1" ht="21" customHeight="1"/>
    <row r="620" s="109" customFormat="1" ht="21" customHeight="1"/>
    <row r="621" s="109" customFormat="1" ht="21" customHeight="1"/>
    <row r="622" s="109" customFormat="1" ht="21" customHeight="1"/>
    <row r="623" s="109" customFormat="1" ht="21" customHeight="1"/>
    <row r="624" s="109" customFormat="1" ht="21" customHeight="1"/>
    <row r="625" s="109" customFormat="1" ht="21" customHeight="1"/>
    <row r="626" s="109" customFormat="1" ht="21" customHeight="1"/>
    <row r="627" s="109" customFormat="1" ht="21" customHeight="1"/>
    <row r="628" s="109" customFormat="1" ht="21" customHeight="1"/>
    <row r="629" s="109" customFormat="1" ht="21" customHeight="1"/>
    <row r="630" s="109" customFormat="1" ht="21" customHeight="1"/>
    <row r="631" s="109" customFormat="1" ht="21" customHeight="1"/>
    <row r="632" s="109" customFormat="1" ht="21" customHeight="1"/>
    <row r="633" s="109" customFormat="1" ht="21" customHeight="1"/>
    <row r="634" s="109" customFormat="1" ht="21" customHeight="1"/>
    <row r="635" s="109" customFormat="1" ht="21" customHeight="1"/>
    <row r="636" s="109" customFormat="1" ht="21" customHeight="1"/>
    <row r="637" s="109" customFormat="1" ht="21" customHeight="1"/>
    <row r="638" s="109" customFormat="1" ht="21" customHeight="1"/>
    <row r="639" s="109" customFormat="1" ht="21" customHeight="1"/>
    <row r="640" s="109" customFormat="1" ht="21" customHeight="1"/>
    <row r="641" s="109" customFormat="1" ht="21" customHeight="1"/>
    <row r="642" s="109" customFormat="1" ht="21" customHeight="1"/>
    <row r="643" s="109" customFormat="1" ht="21" customHeight="1"/>
    <row r="644" s="109" customFormat="1" ht="21" customHeight="1"/>
    <row r="645" s="109" customFormat="1" ht="21" customHeight="1"/>
    <row r="646" s="109" customFormat="1" ht="21" customHeight="1"/>
    <row r="647" s="109" customFormat="1" ht="21" customHeight="1"/>
    <row r="648" s="109" customFormat="1" ht="21" customHeight="1"/>
    <row r="649" s="109" customFormat="1" ht="21" customHeight="1"/>
    <row r="650" s="109" customFormat="1" ht="21" customHeight="1"/>
    <row r="651" s="109" customFormat="1" ht="21" customHeight="1"/>
    <row r="652" s="109" customFormat="1" ht="21" customHeight="1"/>
    <row r="653" s="109" customFormat="1" ht="21" customHeight="1"/>
    <row r="654" s="109" customFormat="1" ht="21" customHeight="1"/>
    <row r="655" s="109" customFormat="1" ht="21" customHeight="1"/>
    <row r="656" s="109" customFormat="1" ht="21" customHeight="1"/>
    <row r="657" s="109" customFormat="1" ht="21" customHeight="1"/>
    <row r="658" s="109" customFormat="1" ht="21" customHeight="1"/>
    <row r="659" s="109" customFormat="1" ht="21" customHeight="1"/>
    <row r="660" s="109" customFormat="1" ht="21" customHeight="1"/>
    <row r="661" s="109" customFormat="1" ht="21" customHeight="1"/>
    <row r="662" s="109" customFormat="1" ht="21" customHeight="1"/>
    <row r="663" s="109" customFormat="1" ht="21" customHeight="1"/>
    <row r="664" s="109" customFormat="1" ht="21" customHeight="1"/>
    <row r="665" s="109" customFormat="1" ht="21" customHeight="1"/>
    <row r="666" s="109" customFormat="1" ht="21" customHeight="1"/>
    <row r="667" s="109" customFormat="1" ht="21" customHeight="1"/>
    <row r="668" s="109" customFormat="1" ht="21" customHeight="1"/>
    <row r="669" s="109" customFormat="1" ht="21" customHeight="1"/>
    <row r="670" s="109" customFormat="1" ht="21" customHeight="1"/>
    <row r="671" s="109" customFormat="1" ht="21" customHeight="1"/>
    <row r="672" s="109" customFormat="1" ht="21" customHeight="1"/>
    <row r="673" s="109" customFormat="1" ht="21" customHeight="1"/>
    <row r="674" s="109" customFormat="1" ht="21" customHeight="1"/>
    <row r="675" s="109" customFormat="1" ht="21" customHeight="1"/>
    <row r="676" s="109" customFormat="1" ht="21" customHeight="1"/>
    <row r="677" s="109" customFormat="1" ht="21" customHeight="1"/>
    <row r="678" s="109" customFormat="1" ht="21" customHeight="1"/>
    <row r="679" s="109" customFormat="1" ht="21" customHeight="1"/>
    <row r="680" s="109" customFormat="1" ht="21" customHeight="1"/>
    <row r="681" s="109" customFormat="1" ht="21" customHeight="1"/>
    <row r="682" s="109" customFormat="1" ht="21" customHeight="1"/>
    <row r="683" s="109" customFormat="1" ht="21" customHeight="1"/>
    <row r="684" s="109" customFormat="1" ht="21" customHeight="1"/>
    <row r="685" s="109" customFormat="1" ht="21" customHeight="1"/>
    <row r="686" s="109" customFormat="1" ht="21" customHeight="1"/>
    <row r="687" s="109" customFormat="1" ht="21" customHeight="1"/>
    <row r="688" s="109" customFormat="1" ht="21" customHeight="1"/>
    <row r="689" s="109" customFormat="1" ht="21" customHeight="1"/>
    <row r="690" s="109" customFormat="1" ht="21" customHeight="1"/>
    <row r="691" s="109" customFormat="1" ht="21" customHeight="1"/>
    <row r="692" s="109" customFormat="1" ht="21" customHeight="1"/>
    <row r="693" s="109" customFormat="1" ht="21" customHeight="1"/>
    <row r="694" s="109" customFormat="1" ht="21" customHeight="1"/>
    <row r="695" s="109" customFormat="1" ht="21" customHeight="1"/>
    <row r="696" s="109" customFormat="1" ht="21" customHeight="1"/>
    <row r="697" s="109" customFormat="1" ht="21" customHeight="1"/>
    <row r="698" s="109" customFormat="1" ht="21" customHeight="1"/>
    <row r="699" s="109" customFormat="1" ht="21" customHeight="1"/>
    <row r="700" s="109" customFormat="1" ht="21" customHeight="1"/>
    <row r="701" s="109" customFormat="1" ht="21" customHeight="1"/>
    <row r="702" s="109" customFormat="1" ht="21" customHeight="1"/>
    <row r="703" s="109" customFormat="1" ht="21" customHeight="1"/>
    <row r="704" s="109" customFormat="1" ht="21" customHeight="1"/>
    <row r="705" s="109" customFormat="1" ht="21" customHeight="1"/>
    <row r="706" s="109" customFormat="1" ht="21" customHeight="1"/>
    <row r="707" s="109" customFormat="1" ht="21" customHeight="1"/>
    <row r="708" s="109" customFormat="1" ht="21" customHeight="1"/>
    <row r="709" s="109" customFormat="1" ht="21" customHeight="1"/>
    <row r="710" s="109" customFormat="1" ht="21" customHeight="1"/>
    <row r="711" s="109" customFormat="1" ht="21" customHeight="1"/>
    <row r="712" s="109" customFormat="1" ht="21" customHeight="1"/>
    <row r="713" s="109" customFormat="1" ht="21" customHeight="1"/>
    <row r="714" s="109" customFormat="1" ht="21" customHeight="1"/>
    <row r="715" s="109" customFormat="1" ht="21" customHeight="1"/>
    <row r="716" s="109" customFormat="1" ht="21" customHeight="1"/>
    <row r="717" s="109" customFormat="1" ht="21" customHeight="1"/>
    <row r="718" s="109" customFormat="1" ht="21" customHeight="1"/>
    <row r="719" s="109" customFormat="1" ht="21" customHeight="1"/>
    <row r="720" s="109" customFormat="1" ht="21" customHeight="1"/>
    <row r="721" s="109" customFormat="1" ht="21" customHeight="1"/>
    <row r="722" s="109" customFormat="1" ht="21" customHeight="1"/>
    <row r="723" s="109" customFormat="1" ht="21" customHeight="1"/>
    <row r="724" s="109" customFormat="1" ht="21" customHeight="1"/>
    <row r="725" s="109" customFormat="1" ht="21" customHeight="1"/>
    <row r="726" s="109" customFormat="1" ht="21" customHeight="1"/>
    <row r="727" s="109" customFormat="1" ht="21" customHeight="1"/>
    <row r="728" s="109" customFormat="1" ht="21" customHeight="1"/>
    <row r="729" s="109" customFormat="1" ht="21" customHeight="1"/>
    <row r="730" s="109" customFormat="1" ht="21" customHeight="1"/>
    <row r="731" s="109" customFormat="1" ht="21" customHeight="1"/>
    <row r="732" s="109" customFormat="1" ht="21" customHeight="1"/>
    <row r="733" s="109" customFormat="1" ht="21" customHeight="1"/>
    <row r="734" s="109" customFormat="1" ht="21" customHeight="1"/>
    <row r="735" s="109" customFormat="1" ht="21" customHeight="1"/>
    <row r="736" s="109" customFormat="1" ht="21" customHeight="1"/>
    <row r="737" s="109" customFormat="1" ht="21" customHeight="1"/>
    <row r="738" s="109" customFormat="1" ht="21" customHeight="1"/>
    <row r="739" s="109" customFormat="1" ht="21" customHeight="1"/>
    <row r="740" s="109" customFormat="1" ht="21" customHeight="1"/>
    <row r="741" s="109" customFormat="1" ht="21" customHeight="1"/>
    <row r="742" s="109" customFormat="1" ht="21" customHeight="1"/>
    <row r="743" s="109" customFormat="1" ht="21" customHeight="1"/>
    <row r="744" s="109" customFormat="1" ht="21" customHeight="1"/>
    <row r="745" s="109" customFormat="1" ht="21" customHeight="1"/>
    <row r="746" s="109" customFormat="1" ht="21" customHeight="1"/>
    <row r="747" s="109" customFormat="1" ht="21" customHeight="1"/>
    <row r="748" s="109" customFormat="1" ht="21" customHeight="1"/>
    <row r="749" s="109" customFormat="1" ht="21" customHeight="1"/>
    <row r="750" s="109" customFormat="1" ht="21" customHeight="1"/>
    <row r="751" s="109" customFormat="1" ht="21" customHeight="1"/>
    <row r="752" s="109" customFormat="1" ht="21" customHeight="1"/>
    <row r="753" s="109" customFormat="1" ht="21" customHeight="1"/>
    <row r="754" s="109" customFormat="1" ht="21" customHeight="1"/>
    <row r="755" s="109" customFormat="1" ht="21" customHeight="1"/>
    <row r="756" s="109" customFormat="1" ht="21" customHeight="1"/>
    <row r="757" s="109" customFormat="1" ht="21" customHeight="1"/>
    <row r="758" s="109" customFormat="1" ht="21" customHeight="1"/>
    <row r="759" s="109" customFormat="1" ht="21" customHeight="1"/>
    <row r="760" s="109" customFormat="1" ht="21" customHeight="1"/>
    <row r="761" s="109" customFormat="1" ht="21" customHeight="1"/>
    <row r="762" s="109" customFormat="1" ht="21" customHeight="1"/>
    <row r="763" s="109" customFormat="1" ht="21" customHeight="1"/>
    <row r="764" s="109" customFormat="1" ht="21" customHeight="1"/>
    <row r="765" s="109" customFormat="1" ht="21" customHeight="1"/>
    <row r="766" s="109" customFormat="1" ht="21" customHeight="1"/>
    <row r="767" s="109" customFormat="1" ht="21" customHeight="1"/>
    <row r="768" s="109" customFormat="1" ht="21" customHeight="1"/>
    <row r="769" s="109" customFormat="1" ht="21" customHeight="1"/>
    <row r="770" s="109" customFormat="1" ht="21" customHeight="1"/>
    <row r="771" s="109" customFormat="1" ht="21" customHeight="1"/>
    <row r="772" s="109" customFormat="1" ht="21" customHeight="1"/>
    <row r="773" s="109" customFormat="1" ht="21" customHeight="1"/>
    <row r="774" s="109" customFormat="1" ht="21" customHeight="1"/>
    <row r="775" s="109" customFormat="1" ht="21" customHeight="1"/>
    <row r="776" s="109" customFormat="1" ht="21" customHeight="1"/>
    <row r="777" s="109" customFormat="1" ht="21" customHeight="1"/>
    <row r="778" s="109" customFormat="1" ht="21" customHeight="1"/>
    <row r="779" s="109" customFormat="1" ht="21" customHeight="1"/>
    <row r="780" s="109" customFormat="1" ht="21" customHeight="1"/>
    <row r="781" s="109" customFormat="1" ht="21" customHeight="1"/>
    <row r="782" s="109" customFormat="1" ht="21" customHeight="1"/>
    <row r="783" s="109" customFormat="1" ht="21" customHeight="1"/>
    <row r="784" s="109" customFormat="1" ht="21" customHeight="1"/>
    <row r="785" s="109" customFormat="1" ht="21" customHeight="1"/>
    <row r="786" s="109" customFormat="1" ht="21" customHeight="1"/>
    <row r="787" s="109" customFormat="1" ht="21" customHeight="1"/>
    <row r="788" s="109" customFormat="1" ht="21" customHeight="1"/>
    <row r="789" s="109" customFormat="1" ht="21" customHeight="1"/>
    <row r="790" s="109" customFormat="1" ht="21" customHeight="1"/>
    <row r="791" s="109" customFormat="1" ht="21" customHeight="1"/>
    <row r="792" s="109" customFormat="1" ht="21" customHeight="1"/>
    <row r="793" s="109" customFormat="1" ht="21" customHeight="1"/>
    <row r="794" s="109" customFormat="1" ht="21" customHeight="1"/>
    <row r="795" s="109" customFormat="1" ht="21" customHeight="1"/>
    <row r="796" s="109" customFormat="1" ht="21" customHeight="1"/>
    <row r="797" s="109" customFormat="1" ht="21" customHeight="1"/>
    <row r="798" s="109" customFormat="1" ht="21" customHeight="1"/>
    <row r="799" s="109" customFormat="1" ht="21" customHeight="1"/>
    <row r="800" s="109" customFormat="1" ht="21" customHeight="1"/>
    <row r="801" s="109" customFormat="1" ht="21" customHeight="1"/>
    <row r="802" s="109" customFormat="1" ht="21" customHeight="1"/>
    <row r="803" s="109" customFormat="1" ht="21" customHeight="1"/>
    <row r="804" s="109" customFormat="1" ht="21" customHeight="1"/>
    <row r="805" s="109" customFormat="1" ht="21" customHeight="1"/>
    <row r="806" s="109" customFormat="1" ht="21" customHeight="1"/>
    <row r="807" s="109" customFormat="1" ht="21" customHeight="1"/>
    <row r="808" s="109" customFormat="1" ht="21" customHeight="1"/>
    <row r="809" s="109" customFormat="1" ht="21" customHeight="1"/>
    <row r="810" s="109" customFormat="1" ht="21" customHeight="1"/>
    <row r="811" s="109" customFormat="1" ht="21" customHeight="1"/>
    <row r="812" s="109" customFormat="1" ht="21" customHeight="1"/>
    <row r="813" s="109" customFormat="1" ht="21" customHeight="1"/>
    <row r="814" s="109" customFormat="1" ht="21" customHeight="1"/>
    <row r="815" s="109" customFormat="1" ht="21" customHeight="1"/>
    <row r="816" s="109" customFormat="1" ht="21" customHeight="1"/>
    <row r="817" s="109" customFormat="1" ht="21" customHeight="1"/>
    <row r="818" s="109" customFormat="1" ht="21" customHeight="1"/>
    <row r="819" s="109" customFormat="1" ht="21" customHeight="1"/>
    <row r="820" s="109" customFormat="1" ht="21" customHeight="1"/>
    <row r="821" s="109" customFormat="1" ht="21" customHeight="1"/>
    <row r="822" s="109" customFormat="1" ht="21" customHeight="1"/>
    <row r="823" s="109" customFormat="1" ht="21" customHeight="1"/>
    <row r="824" s="109" customFormat="1" ht="21" customHeight="1"/>
    <row r="825" s="109" customFormat="1" ht="21" customHeight="1"/>
    <row r="826" s="109" customFormat="1" ht="21" customHeight="1"/>
    <row r="827" s="109" customFormat="1" ht="21" customHeight="1"/>
    <row r="828" s="109" customFormat="1" ht="21" customHeight="1"/>
    <row r="829" s="109" customFormat="1" ht="21" customHeight="1"/>
    <row r="830" s="109" customFormat="1" ht="21" customHeight="1"/>
    <row r="831" s="109" customFormat="1" ht="21" customHeight="1"/>
    <row r="832" s="109" customFormat="1" ht="21" customHeight="1"/>
    <row r="833" s="109" customFormat="1" ht="21" customHeight="1"/>
    <row r="834" s="109" customFormat="1" ht="21" customHeight="1"/>
    <row r="835" s="109" customFormat="1" ht="21" customHeight="1"/>
    <row r="836" s="109" customFormat="1" ht="21" customHeight="1"/>
    <row r="837" s="109" customFormat="1" ht="21" customHeight="1"/>
    <row r="838" s="109" customFormat="1" ht="21" customHeight="1"/>
    <row r="839" s="109" customFormat="1" ht="21" customHeight="1"/>
    <row r="840" s="109" customFormat="1" ht="21" customHeight="1"/>
    <row r="841" s="109" customFormat="1" ht="21" customHeight="1"/>
    <row r="842" s="109" customFormat="1" ht="21" customHeight="1"/>
    <row r="843" s="109" customFormat="1" ht="21" customHeight="1"/>
    <row r="844" s="109" customFormat="1" ht="21" customHeight="1"/>
    <row r="845" s="109" customFormat="1" ht="21" customHeight="1"/>
    <row r="846" s="109" customFormat="1" ht="21" customHeight="1"/>
    <row r="847" s="109" customFormat="1" ht="21" customHeight="1"/>
    <row r="848" s="109" customFormat="1" ht="21" customHeight="1"/>
    <row r="849" s="109" customFormat="1" ht="21" customHeight="1"/>
    <row r="850" s="109" customFormat="1" ht="21" customHeight="1"/>
    <row r="851" s="109" customFormat="1" ht="21" customHeight="1"/>
    <row r="852" s="109" customFormat="1" ht="21" customHeight="1"/>
    <row r="853" s="109" customFormat="1" ht="21" customHeight="1"/>
    <row r="854" s="109" customFormat="1" ht="21" customHeight="1"/>
    <row r="855" s="109" customFormat="1" ht="21" customHeight="1"/>
    <row r="856" s="109" customFormat="1" ht="21" customHeight="1"/>
    <row r="857" s="109" customFormat="1" ht="21" customHeight="1"/>
    <row r="858" s="109" customFormat="1" ht="21" customHeight="1"/>
    <row r="859" s="109" customFormat="1" ht="21" customHeight="1"/>
    <row r="860" s="109" customFormat="1" ht="21" customHeight="1"/>
    <row r="861" s="109" customFormat="1" ht="21" customHeight="1"/>
    <row r="862" s="109" customFormat="1" ht="21" customHeight="1"/>
    <row r="863" s="109" customFormat="1" ht="21" customHeight="1"/>
    <row r="864" s="109" customFormat="1" ht="21" customHeight="1"/>
    <row r="865" s="109" customFormat="1" ht="21" customHeight="1"/>
    <row r="866" s="109" customFormat="1" ht="21" customHeight="1"/>
    <row r="867" s="109" customFormat="1" ht="21" customHeight="1"/>
    <row r="868" s="109" customFormat="1" ht="21" customHeight="1"/>
    <row r="869" s="109" customFormat="1" ht="21" customHeight="1"/>
    <row r="870" s="109" customFormat="1" ht="21" customHeight="1"/>
    <row r="871" s="109" customFormat="1" ht="21" customHeight="1"/>
    <row r="872" s="109" customFormat="1" ht="21" customHeight="1"/>
    <row r="873" s="109" customFormat="1" ht="21" customHeight="1"/>
    <row r="874" s="109" customFormat="1" ht="21" customHeight="1"/>
    <row r="875" s="109" customFormat="1" ht="21" customHeight="1"/>
    <row r="876" s="109" customFormat="1" ht="21" customHeight="1"/>
    <row r="877" s="109" customFormat="1" ht="21" customHeight="1"/>
    <row r="878" s="109" customFormat="1" ht="21" customHeight="1"/>
    <row r="879" s="109" customFormat="1" ht="21" customHeight="1"/>
    <row r="880" s="109" customFormat="1" ht="21" customHeight="1"/>
    <row r="881" s="109" customFormat="1" ht="21" customHeight="1"/>
    <row r="882" s="109" customFormat="1" ht="21" customHeight="1"/>
    <row r="883" s="109" customFormat="1" ht="21" customHeight="1"/>
    <row r="884" s="109" customFormat="1" ht="21" customHeight="1"/>
    <row r="885" s="109" customFormat="1" ht="21" customHeight="1"/>
    <row r="886" s="109" customFormat="1" ht="21" customHeight="1"/>
    <row r="887" s="109" customFormat="1" ht="21" customHeight="1"/>
    <row r="888" s="109" customFormat="1" ht="21" customHeight="1"/>
    <row r="889" s="109" customFormat="1" ht="21" customHeight="1"/>
    <row r="890" s="109" customFormat="1" ht="21" customHeight="1"/>
    <row r="891" s="109" customFormat="1" ht="21" customHeight="1"/>
    <row r="892" s="109" customFormat="1" ht="21" customHeight="1"/>
    <row r="893" s="109" customFormat="1" ht="21" customHeight="1"/>
    <row r="894" s="109" customFormat="1" ht="21" customHeight="1"/>
    <row r="895" s="109" customFormat="1" ht="21" customHeight="1"/>
    <row r="896" s="109" customFormat="1" ht="21" customHeight="1"/>
    <row r="897" s="109" customFormat="1" ht="21" customHeight="1"/>
    <row r="898" s="109" customFormat="1" ht="21" customHeight="1"/>
    <row r="899" s="109" customFormat="1" ht="21" customHeight="1"/>
    <row r="900" s="109" customFormat="1" ht="21" customHeight="1"/>
    <row r="901" s="109" customFormat="1" ht="21" customHeight="1"/>
    <row r="902" s="109" customFormat="1" ht="21" customHeight="1"/>
    <row r="903" s="109" customFormat="1" ht="21" customHeight="1"/>
    <row r="904" s="109" customFormat="1" ht="21" customHeight="1"/>
    <row r="905" s="109" customFormat="1" ht="21" customHeight="1"/>
    <row r="906" s="109" customFormat="1" ht="21" customHeight="1"/>
    <row r="907" s="109" customFormat="1" ht="21" customHeight="1"/>
    <row r="908" s="109" customFormat="1" ht="21" customHeight="1"/>
    <row r="909" s="109" customFormat="1" ht="21" customHeight="1"/>
    <row r="910" s="109" customFormat="1" ht="21" customHeight="1"/>
    <row r="911" s="109" customFormat="1" ht="21" customHeight="1"/>
    <row r="912" s="109" customFormat="1" ht="21" customHeight="1"/>
    <row r="913" s="109" customFormat="1" ht="21" customHeight="1"/>
    <row r="914" s="109" customFormat="1" ht="21" customHeight="1"/>
    <row r="915" s="109" customFormat="1" ht="21" customHeight="1"/>
    <row r="916" s="109" customFormat="1" ht="21" customHeight="1"/>
    <row r="917" s="109" customFormat="1" ht="21" customHeight="1"/>
    <row r="918" s="109" customFormat="1" ht="21" customHeight="1"/>
    <row r="919" s="109" customFormat="1" ht="21" customHeight="1"/>
    <row r="920" s="109" customFormat="1" ht="21" customHeight="1"/>
    <row r="921" s="109" customFormat="1" ht="21" customHeight="1"/>
    <row r="922" s="109" customFormat="1" ht="21" customHeight="1"/>
    <row r="923" s="109" customFormat="1" ht="21" customHeight="1"/>
    <row r="924" s="109" customFormat="1" ht="21" customHeight="1"/>
    <row r="925" s="109" customFormat="1" ht="21" customHeight="1"/>
    <row r="926" s="109" customFormat="1" ht="21" customHeight="1"/>
    <row r="927" s="109" customFormat="1" ht="21" customHeight="1"/>
    <row r="928" s="109" customFormat="1" ht="21" customHeight="1"/>
    <row r="929" s="109" customFormat="1" ht="21" customHeight="1"/>
    <row r="930" s="109" customFormat="1" ht="21" customHeight="1"/>
    <row r="931" s="109" customFormat="1" ht="21" customHeight="1"/>
    <row r="932" s="109" customFormat="1" ht="21" customHeight="1"/>
    <row r="933" s="109" customFormat="1" ht="21" customHeight="1"/>
    <row r="934" s="109" customFormat="1" ht="21" customHeight="1"/>
    <row r="935" s="109" customFormat="1" ht="21" customHeight="1"/>
    <row r="936" s="109" customFormat="1" ht="21" customHeight="1"/>
    <row r="937" s="109" customFormat="1" ht="21" customHeight="1"/>
    <row r="938" s="109" customFormat="1" ht="21" customHeight="1"/>
    <row r="939" s="109" customFormat="1" ht="21" customHeight="1"/>
    <row r="940" s="109" customFormat="1" ht="21" customHeight="1"/>
    <row r="941" s="109" customFormat="1" ht="21" customHeight="1"/>
    <row r="942" s="109" customFormat="1" ht="21" customHeight="1"/>
    <row r="943" s="109" customFormat="1" ht="21" customHeight="1"/>
    <row r="944" s="109" customFormat="1" ht="21" customHeight="1"/>
    <row r="945" s="109" customFormat="1" ht="21" customHeight="1"/>
    <row r="946" s="109" customFormat="1" ht="21" customHeight="1"/>
    <row r="947" s="109" customFormat="1" ht="21" customHeight="1"/>
    <row r="948" s="109" customFormat="1" ht="21" customHeight="1"/>
    <row r="949" s="109" customFormat="1" ht="21" customHeight="1"/>
    <row r="950" s="109" customFormat="1" ht="21" customHeight="1"/>
    <row r="951" s="109" customFormat="1" ht="21" customHeight="1"/>
    <row r="952" s="109" customFormat="1" ht="21" customHeight="1"/>
    <row r="953" s="109" customFormat="1" ht="21" customHeight="1"/>
    <row r="954" s="109" customFormat="1" ht="21" customHeight="1"/>
    <row r="955" s="109" customFormat="1" ht="21" customHeight="1"/>
    <row r="956" s="109" customFormat="1" ht="21" customHeight="1"/>
    <row r="957" s="109" customFormat="1" ht="21" customHeight="1"/>
    <row r="958" s="109" customFormat="1" ht="21" customHeight="1"/>
    <row r="959" s="109" customFormat="1" ht="21" customHeight="1"/>
    <row r="960" s="109" customFormat="1" ht="21" customHeight="1"/>
    <row r="961" s="109" customFormat="1" ht="21" customHeight="1"/>
    <row r="962" s="109" customFormat="1" ht="21" customHeight="1"/>
    <row r="963" s="109" customFormat="1" ht="21" customHeight="1"/>
    <row r="964" s="109" customFormat="1" ht="21" customHeight="1"/>
    <row r="965" s="109" customFormat="1" ht="21" customHeight="1"/>
    <row r="966" s="109" customFormat="1" ht="21" customHeight="1"/>
    <row r="967" s="109" customFormat="1" ht="21" customHeight="1"/>
    <row r="968" s="109" customFormat="1" ht="21" customHeight="1"/>
    <row r="969" s="109" customFormat="1" ht="21" customHeight="1"/>
    <row r="970" s="109" customFormat="1" ht="21" customHeight="1"/>
    <row r="971" s="109" customFormat="1" ht="21" customHeight="1"/>
    <row r="972" s="109" customFormat="1" ht="21" customHeight="1"/>
    <row r="973" s="109" customFormat="1" ht="21" customHeight="1"/>
    <row r="974" s="109" customFormat="1" ht="21" customHeight="1"/>
    <row r="975" s="109" customFormat="1" ht="21" customHeight="1"/>
    <row r="976" s="109" customFormat="1" ht="21" customHeight="1"/>
    <row r="977" s="109" customFormat="1" ht="21" customHeight="1"/>
    <row r="978" s="109" customFormat="1" ht="21" customHeight="1"/>
    <row r="979" s="109" customFormat="1" ht="21" customHeight="1"/>
    <row r="980" s="109" customFormat="1" ht="21" customHeight="1"/>
    <row r="981" s="109" customFormat="1" ht="21" customHeight="1"/>
    <row r="982" s="109" customFormat="1" ht="21" customHeight="1"/>
    <row r="983" s="109" customFormat="1" ht="21" customHeight="1"/>
    <row r="984" s="109" customFormat="1" ht="21" customHeight="1"/>
    <row r="985" s="109" customFormat="1" ht="21" customHeight="1"/>
    <row r="986" s="109" customFormat="1" ht="21" customHeight="1"/>
    <row r="987" s="109" customFormat="1" ht="21" customHeight="1"/>
    <row r="988" s="109" customFormat="1" ht="21" customHeight="1"/>
    <row r="989" s="109" customFormat="1" ht="21" customHeight="1"/>
    <row r="990" s="109" customFormat="1" ht="21" customHeight="1"/>
    <row r="991" s="109" customFormat="1" ht="21" customHeight="1"/>
    <row r="992" s="109" customFormat="1" ht="21" customHeight="1"/>
    <row r="993" s="109" customFormat="1" ht="21" customHeight="1"/>
    <row r="994" s="109" customFormat="1" ht="21" customHeight="1"/>
    <row r="995" s="109" customFormat="1" ht="21" customHeight="1"/>
    <row r="996" s="109" customFormat="1" ht="21" customHeight="1"/>
    <row r="997" s="109" customFormat="1" ht="21" customHeight="1"/>
    <row r="998" s="109" customFormat="1" ht="21" customHeight="1"/>
    <row r="999" s="109" customFormat="1" ht="21" customHeight="1"/>
    <row r="1000" s="109" customFormat="1" ht="21" customHeight="1"/>
    <row r="1001" s="109" customFormat="1" ht="21" customHeight="1"/>
    <row r="1002" s="109" customFormat="1" ht="21" customHeight="1"/>
    <row r="1003" s="109" customFormat="1" ht="21" customHeight="1"/>
    <row r="1004" s="109" customFormat="1" ht="21" customHeight="1"/>
    <row r="1005" s="109" customFormat="1" ht="21" customHeight="1"/>
  </sheetData>
  <sheetProtection/>
  <mergeCells count="1">
    <mergeCell ref="A1:D1"/>
  </mergeCells>
  <printOptions horizontalCentered="1"/>
  <pageMargins left="0.7513888888888889" right="0.7513888888888889" top="1" bottom="0.40902777777777777" header="0.5" footer="0.5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C000"/>
  </sheetPr>
  <dimension ref="A1:D31"/>
  <sheetViews>
    <sheetView showZeros="0" workbookViewId="0" topLeftCell="A1">
      <selection activeCell="B6" sqref="B6"/>
    </sheetView>
  </sheetViews>
  <sheetFormatPr defaultColWidth="9.125" defaultRowHeight="14.25"/>
  <cols>
    <col min="1" max="1" width="33.875" style="155" customWidth="1"/>
    <col min="2" max="3" width="14.125" style="155" customWidth="1"/>
    <col min="4" max="4" width="12.50390625" style="155" customWidth="1"/>
    <col min="5" max="16384" width="9.125" style="155" customWidth="1"/>
  </cols>
  <sheetData>
    <row r="1" spans="1:4" s="153" customFormat="1" ht="33.75" customHeight="1">
      <c r="A1" s="156" t="s">
        <v>1344</v>
      </c>
      <c r="B1" s="156"/>
      <c r="C1" s="156"/>
      <c r="D1" s="156"/>
    </row>
    <row r="2" spans="2:4" s="153" customFormat="1" ht="26.25" customHeight="1">
      <c r="B2" s="157"/>
      <c r="C2" s="167" t="s">
        <v>1184</v>
      </c>
      <c r="D2" s="167"/>
    </row>
    <row r="3" spans="1:4" s="154" customFormat="1" ht="32.25" customHeight="1">
      <c r="A3" s="159" t="s">
        <v>1185</v>
      </c>
      <c r="B3" s="159" t="s">
        <v>1345</v>
      </c>
      <c r="C3" s="159" t="s">
        <v>179</v>
      </c>
      <c r="D3" s="159" t="s">
        <v>1346</v>
      </c>
    </row>
    <row r="4" spans="1:4" s="153" customFormat="1" ht="24" customHeight="1">
      <c r="A4" s="162" t="s">
        <v>1302</v>
      </c>
      <c r="B4" s="161">
        <v>0</v>
      </c>
      <c r="C4" s="161">
        <v>0</v>
      </c>
      <c r="D4" s="161">
        <v>0</v>
      </c>
    </row>
    <row r="5" spans="1:4" s="153" customFormat="1" ht="24" customHeight="1">
      <c r="A5" s="163" t="s">
        <v>1304</v>
      </c>
      <c r="B5" s="161">
        <v>0</v>
      </c>
      <c r="C5" s="161">
        <v>0</v>
      </c>
      <c r="D5" s="161">
        <v>0</v>
      </c>
    </row>
    <row r="6" spans="1:4" s="153" customFormat="1" ht="24" customHeight="1">
      <c r="A6" s="163" t="s">
        <v>1306</v>
      </c>
      <c r="B6" s="161">
        <v>0</v>
      </c>
      <c r="C6" s="161">
        <v>0</v>
      </c>
      <c r="D6" s="161">
        <v>0</v>
      </c>
    </row>
    <row r="7" spans="1:4" s="153" customFormat="1" ht="24" customHeight="1">
      <c r="A7" s="163" t="s">
        <v>1308</v>
      </c>
      <c r="B7" s="161">
        <v>0</v>
      </c>
      <c r="C7" s="161">
        <v>0</v>
      </c>
      <c r="D7" s="161">
        <v>0</v>
      </c>
    </row>
    <row r="8" spans="1:4" s="153" customFormat="1" ht="24" customHeight="1">
      <c r="A8" s="163" t="s">
        <v>1310</v>
      </c>
      <c r="B8" s="161">
        <v>0</v>
      </c>
      <c r="C8" s="161">
        <v>0</v>
      </c>
      <c r="D8" s="161">
        <v>0</v>
      </c>
    </row>
    <row r="9" spans="1:4" s="153" customFormat="1" ht="24" customHeight="1">
      <c r="A9" s="163" t="s">
        <v>1312</v>
      </c>
      <c r="B9" s="161"/>
      <c r="C9" s="168"/>
      <c r="D9" s="161"/>
    </row>
    <row r="10" spans="1:4" s="153" customFormat="1" ht="24" customHeight="1">
      <c r="A10" s="163" t="s">
        <v>1314</v>
      </c>
      <c r="B10" s="161"/>
      <c r="C10" s="168"/>
      <c r="D10" s="161"/>
    </row>
    <row r="11" spans="1:4" s="153" customFormat="1" ht="24" customHeight="1">
      <c r="A11" s="163" t="s">
        <v>1316</v>
      </c>
      <c r="B11" s="161"/>
      <c r="C11" s="168"/>
      <c r="D11" s="161"/>
    </row>
    <row r="12" spans="1:4" s="153" customFormat="1" ht="24" customHeight="1">
      <c r="A12" s="163" t="s">
        <v>1318</v>
      </c>
      <c r="B12" s="161"/>
      <c r="C12" s="168"/>
      <c r="D12" s="161"/>
    </row>
    <row r="13" spans="1:4" s="153" customFormat="1" ht="24" customHeight="1">
      <c r="A13" s="163" t="s">
        <v>1320</v>
      </c>
      <c r="B13" s="161"/>
      <c r="C13" s="168"/>
      <c r="D13" s="161"/>
    </row>
    <row r="14" spans="1:4" s="153" customFormat="1" ht="24" customHeight="1">
      <c r="A14" s="163" t="s">
        <v>1322</v>
      </c>
      <c r="B14" s="161"/>
      <c r="C14" s="168"/>
      <c r="D14" s="161"/>
    </row>
    <row r="15" spans="1:4" s="153" customFormat="1" ht="24" customHeight="1">
      <c r="A15" s="163" t="s">
        <v>1324</v>
      </c>
      <c r="B15" s="161"/>
      <c r="C15" s="168"/>
      <c r="D15" s="161"/>
    </row>
    <row r="16" spans="1:4" s="153" customFormat="1" ht="24" customHeight="1">
      <c r="A16" s="163" t="s">
        <v>1326</v>
      </c>
      <c r="B16" s="161"/>
      <c r="C16" s="168"/>
      <c r="D16" s="161"/>
    </row>
    <row r="17" spans="1:4" s="153" customFormat="1" ht="24" customHeight="1">
      <c r="A17" s="163" t="s">
        <v>1328</v>
      </c>
      <c r="B17" s="161"/>
      <c r="C17" s="168"/>
      <c r="D17" s="161"/>
    </row>
    <row r="18" spans="1:4" s="153" customFormat="1" ht="24" customHeight="1">
      <c r="A18" s="163" t="s">
        <v>1330</v>
      </c>
      <c r="B18" s="161"/>
      <c r="C18" s="168"/>
      <c r="D18" s="161"/>
    </row>
    <row r="19" spans="1:4" s="153" customFormat="1" ht="24" customHeight="1">
      <c r="A19" s="163" t="s">
        <v>1332</v>
      </c>
      <c r="B19" s="161"/>
      <c r="C19" s="168"/>
      <c r="D19" s="161"/>
    </row>
    <row r="20" spans="1:4" s="153" customFormat="1" ht="24" customHeight="1">
      <c r="A20" s="163" t="s">
        <v>1333</v>
      </c>
      <c r="B20" s="161"/>
      <c r="C20" s="168"/>
      <c r="D20" s="161"/>
    </row>
    <row r="21" spans="1:4" s="153" customFormat="1" ht="24" customHeight="1">
      <c r="A21" s="163" t="s">
        <v>1334</v>
      </c>
      <c r="B21" s="161"/>
      <c r="C21" s="168"/>
      <c r="D21" s="161"/>
    </row>
    <row r="22" spans="1:4" s="153" customFormat="1" ht="24" customHeight="1">
      <c r="A22" s="163" t="s">
        <v>1335</v>
      </c>
      <c r="B22" s="161"/>
      <c r="C22" s="168"/>
      <c r="D22" s="161"/>
    </row>
    <row r="23" spans="1:4" s="153" customFormat="1" ht="24" customHeight="1">
      <c r="A23" s="163" t="s">
        <v>1336</v>
      </c>
      <c r="B23" s="161"/>
      <c r="C23" s="168"/>
      <c r="D23" s="161"/>
    </row>
    <row r="24" spans="1:4" s="153" customFormat="1" ht="24" customHeight="1">
      <c r="A24" s="163" t="s">
        <v>1337</v>
      </c>
      <c r="B24" s="161"/>
      <c r="C24" s="168"/>
      <c r="D24" s="161"/>
    </row>
    <row r="25" spans="1:4" s="153" customFormat="1" ht="24" customHeight="1">
      <c r="A25" s="163" t="s">
        <v>1338</v>
      </c>
      <c r="B25" s="161"/>
      <c r="C25" s="168"/>
      <c r="D25" s="161"/>
    </row>
    <row r="26" spans="1:4" s="153" customFormat="1" ht="24" customHeight="1">
      <c r="A26" s="163" t="s">
        <v>1339</v>
      </c>
      <c r="B26" s="161"/>
      <c r="C26" s="168"/>
      <c r="D26" s="161"/>
    </row>
    <row r="27" spans="1:4" s="153" customFormat="1" ht="24" customHeight="1">
      <c r="A27" s="163" t="s">
        <v>1341</v>
      </c>
      <c r="B27" s="161"/>
      <c r="C27" s="168"/>
      <c r="D27" s="161"/>
    </row>
    <row r="28" spans="1:4" s="153" customFormat="1" ht="24" customHeight="1">
      <c r="A28" s="169" t="s">
        <v>1343</v>
      </c>
      <c r="B28" s="161"/>
      <c r="C28" s="168"/>
      <c r="D28" s="161"/>
    </row>
    <row r="29" spans="1:4" s="153" customFormat="1" ht="24" customHeight="1">
      <c r="A29" s="164"/>
      <c r="B29" s="164"/>
      <c r="C29" s="164"/>
      <c r="D29" s="170"/>
    </row>
    <row r="30" spans="1:4" s="153" customFormat="1" ht="24" customHeight="1">
      <c r="A30" s="164"/>
      <c r="B30" s="164"/>
      <c r="C30" s="164"/>
      <c r="D30" s="170"/>
    </row>
    <row r="31" spans="1:4" ht="24" customHeight="1">
      <c r="A31" s="165" t="s">
        <v>1347</v>
      </c>
      <c r="B31" s="171" t="s">
        <v>1291</v>
      </c>
      <c r="C31" s="171" t="s">
        <v>1291</v>
      </c>
      <c r="D31" s="171" t="s">
        <v>1291</v>
      </c>
    </row>
  </sheetData>
  <sheetProtection/>
  <mergeCells count="2">
    <mergeCell ref="A1:D1"/>
    <mergeCell ref="C2:D2"/>
  </mergeCells>
  <printOptions horizontalCentered="1"/>
  <pageMargins left="0.7513888888888889" right="0.7513888888888889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7"/>
  </sheetPr>
  <dimension ref="A1:D34"/>
  <sheetViews>
    <sheetView zoomScaleSheetLayoutView="100" workbookViewId="0" topLeftCell="A1">
      <selection activeCell="C4" sqref="C4"/>
    </sheetView>
  </sheetViews>
  <sheetFormatPr defaultColWidth="9.125" defaultRowHeight="14.25"/>
  <cols>
    <col min="1" max="1" width="32.625" style="155" customWidth="1"/>
    <col min="2" max="2" width="14.875" style="155" customWidth="1"/>
    <col min="3" max="3" width="14.625" style="155" customWidth="1"/>
    <col min="4" max="4" width="10.625" style="155" customWidth="1"/>
    <col min="5" max="251" width="9.125" style="155" customWidth="1"/>
  </cols>
  <sheetData>
    <row r="1" spans="1:4" s="153" customFormat="1" ht="33.75" customHeight="1">
      <c r="A1" s="156" t="s">
        <v>1348</v>
      </c>
      <c r="B1" s="156"/>
      <c r="C1" s="156"/>
      <c r="D1" s="156"/>
    </row>
    <row r="2" spans="1:4" s="153" customFormat="1" ht="26.25" customHeight="1">
      <c r="A2" s="157"/>
      <c r="B2" s="157"/>
      <c r="C2" s="158" t="s">
        <v>1184</v>
      </c>
      <c r="D2" s="158"/>
    </row>
    <row r="3" spans="1:4" s="154" customFormat="1" ht="32.25" customHeight="1">
      <c r="A3" s="159" t="s">
        <v>1185</v>
      </c>
      <c r="B3" s="159" t="s">
        <v>1345</v>
      </c>
      <c r="C3" s="159" t="s">
        <v>179</v>
      </c>
      <c r="D3" s="159" t="s">
        <v>1346</v>
      </c>
    </row>
    <row r="4" spans="1:4" s="154" customFormat="1" ht="24.75" customHeight="1">
      <c r="A4" s="160" t="s">
        <v>1349</v>
      </c>
      <c r="B4" s="161">
        <v>0</v>
      </c>
      <c r="C4" s="161">
        <v>0</v>
      </c>
      <c r="D4" s="161">
        <v>0</v>
      </c>
    </row>
    <row r="5" spans="1:4" s="154" customFormat="1" ht="24.75" customHeight="1">
      <c r="A5" s="160" t="s">
        <v>1350</v>
      </c>
      <c r="B5" s="161">
        <v>0</v>
      </c>
      <c r="C5" s="161">
        <v>0</v>
      </c>
      <c r="D5" s="161">
        <v>0</v>
      </c>
    </row>
    <row r="6" spans="1:4" s="153" customFormat="1" ht="24.75" customHeight="1">
      <c r="A6" s="162" t="s">
        <v>1303</v>
      </c>
      <c r="B6" s="161">
        <v>0</v>
      </c>
      <c r="C6" s="161">
        <v>0</v>
      </c>
      <c r="D6" s="161">
        <v>0</v>
      </c>
    </row>
    <row r="7" spans="1:4" s="153" customFormat="1" ht="24.75" customHeight="1">
      <c r="A7" s="163" t="s">
        <v>1305</v>
      </c>
      <c r="B7" s="161">
        <v>0</v>
      </c>
      <c r="C7" s="161">
        <v>0</v>
      </c>
      <c r="D7" s="161">
        <v>0</v>
      </c>
    </row>
    <row r="8" spans="1:4" s="153" customFormat="1" ht="24.75" customHeight="1">
      <c r="A8" s="163" t="s">
        <v>1307</v>
      </c>
      <c r="B8" s="161">
        <v>0</v>
      </c>
      <c r="C8" s="161">
        <v>0</v>
      </c>
      <c r="D8" s="161">
        <v>0</v>
      </c>
    </row>
    <row r="9" spans="1:4" s="153" customFormat="1" ht="24.75" customHeight="1">
      <c r="A9" s="163" t="s">
        <v>1309</v>
      </c>
      <c r="B9" s="161">
        <v>0</v>
      </c>
      <c r="C9" s="161">
        <v>0</v>
      </c>
      <c r="D9" s="161">
        <v>0</v>
      </c>
    </row>
    <row r="10" spans="1:4" s="153" customFormat="1" ht="24.75" customHeight="1">
      <c r="A10" s="163" t="s">
        <v>1311</v>
      </c>
      <c r="B10" s="161">
        <v>0</v>
      </c>
      <c r="C10" s="161">
        <v>0</v>
      </c>
      <c r="D10" s="161">
        <v>0</v>
      </c>
    </row>
    <row r="11" spans="1:4" s="153" customFormat="1" ht="24.75" customHeight="1">
      <c r="A11" s="163" t="s">
        <v>1313</v>
      </c>
      <c r="B11" s="161">
        <v>0</v>
      </c>
      <c r="C11" s="161">
        <v>0</v>
      </c>
      <c r="D11" s="161">
        <v>0</v>
      </c>
    </row>
    <row r="12" spans="1:4" s="153" customFormat="1" ht="24.75" customHeight="1">
      <c r="A12" s="163" t="s">
        <v>1315</v>
      </c>
      <c r="B12" s="161">
        <v>0</v>
      </c>
      <c r="C12" s="161">
        <v>0</v>
      </c>
      <c r="D12" s="161">
        <v>0</v>
      </c>
    </row>
    <row r="13" spans="1:4" s="153" customFormat="1" ht="24.75" customHeight="1">
      <c r="A13" s="163" t="s">
        <v>1317</v>
      </c>
      <c r="B13" s="161">
        <v>0</v>
      </c>
      <c r="C13" s="161">
        <v>0</v>
      </c>
      <c r="D13" s="161">
        <v>0</v>
      </c>
    </row>
    <row r="14" spans="1:4" s="153" customFormat="1" ht="24.75" customHeight="1">
      <c r="A14" s="163" t="s">
        <v>1319</v>
      </c>
      <c r="B14" s="161">
        <v>0</v>
      </c>
      <c r="C14" s="161">
        <v>0</v>
      </c>
      <c r="D14" s="161">
        <v>0</v>
      </c>
    </row>
    <row r="15" spans="1:4" s="153" customFormat="1" ht="24.75" customHeight="1">
      <c r="A15" s="163" t="s">
        <v>1321</v>
      </c>
      <c r="B15" s="161">
        <v>0</v>
      </c>
      <c r="C15" s="161">
        <v>0</v>
      </c>
      <c r="D15" s="161">
        <v>0</v>
      </c>
    </row>
    <row r="16" spans="1:4" s="153" customFormat="1" ht="24.75" customHeight="1">
      <c r="A16" s="163" t="s">
        <v>1323</v>
      </c>
      <c r="B16" s="161"/>
      <c r="C16" s="161"/>
      <c r="D16" s="161"/>
    </row>
    <row r="17" spans="1:4" s="153" customFormat="1" ht="24.75" customHeight="1">
      <c r="A17" s="163" t="s">
        <v>1325</v>
      </c>
      <c r="B17" s="161"/>
      <c r="C17" s="161"/>
      <c r="D17" s="161"/>
    </row>
    <row r="18" spans="1:4" s="153" customFormat="1" ht="24.75" customHeight="1">
      <c r="A18" s="163" t="s">
        <v>1327</v>
      </c>
      <c r="B18" s="161"/>
      <c r="C18" s="161"/>
      <c r="D18" s="161"/>
    </row>
    <row r="19" spans="1:4" s="153" customFormat="1" ht="24.75" customHeight="1">
      <c r="A19" s="163" t="s">
        <v>1329</v>
      </c>
      <c r="B19" s="161"/>
      <c r="C19" s="161"/>
      <c r="D19" s="161"/>
    </row>
    <row r="20" spans="1:4" s="153" customFormat="1" ht="24.75" customHeight="1">
      <c r="A20" s="163" t="s">
        <v>1331</v>
      </c>
      <c r="B20" s="161"/>
      <c r="C20" s="161"/>
      <c r="D20" s="161"/>
    </row>
    <row r="21" spans="1:4" s="153" customFormat="1" ht="24.75" customHeight="1">
      <c r="A21" s="163" t="s">
        <v>1331</v>
      </c>
      <c r="B21" s="161"/>
      <c r="C21" s="161"/>
      <c r="D21" s="161"/>
    </row>
    <row r="22" spans="1:4" s="153" customFormat="1" ht="24" customHeight="1">
      <c r="A22" s="163"/>
      <c r="B22" s="161"/>
      <c r="C22" s="161"/>
      <c r="D22" s="161"/>
    </row>
    <row r="23" spans="1:4" s="153" customFormat="1" ht="24" customHeight="1">
      <c r="A23" s="163"/>
      <c r="B23" s="161"/>
      <c r="C23" s="161"/>
      <c r="D23" s="161"/>
    </row>
    <row r="24" spans="1:4" s="153" customFormat="1" ht="24" customHeight="1">
      <c r="A24" s="163"/>
      <c r="B24" s="161"/>
      <c r="C24" s="161"/>
      <c r="D24" s="161"/>
    </row>
    <row r="25" spans="1:4" s="153" customFormat="1" ht="24" customHeight="1">
      <c r="A25" s="163"/>
      <c r="B25" s="161"/>
      <c r="C25" s="161"/>
      <c r="D25" s="161"/>
    </row>
    <row r="26" spans="1:4" s="153" customFormat="1" ht="24" customHeight="1">
      <c r="A26" s="163"/>
      <c r="B26" s="161"/>
      <c r="C26" s="161"/>
      <c r="D26" s="161"/>
    </row>
    <row r="27" spans="1:4" s="153" customFormat="1" ht="24" customHeight="1">
      <c r="A27" s="163"/>
      <c r="B27" s="161"/>
      <c r="C27" s="161"/>
      <c r="D27" s="161"/>
    </row>
    <row r="28" spans="1:4" s="153" customFormat="1" ht="24" customHeight="1">
      <c r="A28" s="163" t="s">
        <v>1340</v>
      </c>
      <c r="B28" s="161"/>
      <c r="C28" s="161"/>
      <c r="D28" s="161"/>
    </row>
    <row r="29" spans="1:4" s="153" customFormat="1" ht="24" customHeight="1">
      <c r="A29" s="163" t="s">
        <v>1342</v>
      </c>
      <c r="B29" s="161"/>
      <c r="C29" s="161"/>
      <c r="D29" s="161"/>
    </row>
    <row r="30" spans="1:4" s="153" customFormat="1" ht="24" customHeight="1">
      <c r="A30" s="164"/>
      <c r="B30" s="161"/>
      <c r="C30" s="161"/>
      <c r="D30" s="161"/>
    </row>
    <row r="31" spans="1:4" s="153" customFormat="1" ht="24" customHeight="1">
      <c r="A31" s="164"/>
      <c r="B31" s="161"/>
      <c r="C31" s="161"/>
      <c r="D31" s="161"/>
    </row>
    <row r="32" spans="1:4" s="153" customFormat="1" ht="24" customHeight="1">
      <c r="A32" s="164"/>
      <c r="B32" s="161">
        <v>0</v>
      </c>
      <c r="C32" s="161">
        <v>0</v>
      </c>
      <c r="D32" s="161">
        <v>0</v>
      </c>
    </row>
    <row r="33" spans="1:4" s="155" customFormat="1" ht="24" customHeight="1">
      <c r="A33" s="165" t="s">
        <v>1351</v>
      </c>
      <c r="B33" s="165">
        <f>SUM(B4:B32)</f>
        <v>0</v>
      </c>
      <c r="C33" s="165">
        <f>SUM(C4:C32)</f>
        <v>0</v>
      </c>
      <c r="D33" s="165">
        <f>SUM(D4:D32)</f>
        <v>0</v>
      </c>
    </row>
    <row r="34" s="155" customFormat="1" ht="14.25">
      <c r="A34" s="166"/>
    </row>
  </sheetData>
  <sheetProtection/>
  <mergeCells count="2">
    <mergeCell ref="A1:D1"/>
    <mergeCell ref="C2:D2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7"/>
  </sheetPr>
  <dimension ref="A1:G7"/>
  <sheetViews>
    <sheetView zoomScaleSheetLayoutView="100" workbookViewId="0" topLeftCell="A1">
      <selection activeCell="A2" sqref="A2"/>
    </sheetView>
  </sheetViews>
  <sheetFormatPr defaultColWidth="9.00390625" defaultRowHeight="21" customHeight="1"/>
  <cols>
    <col min="1" max="2" width="44.75390625" style="48" customWidth="1"/>
    <col min="3" max="3" width="9.50390625" style="48" bestFit="1" customWidth="1"/>
    <col min="4" max="16384" width="9.00390625" style="48" customWidth="1"/>
  </cols>
  <sheetData>
    <row r="1" spans="1:2" s="42" customFormat="1" ht="39" customHeight="1">
      <c r="A1" s="51" t="s">
        <v>1352</v>
      </c>
      <c r="B1" s="51"/>
    </row>
    <row r="2" spans="2:7" s="43" customFormat="1" ht="18" customHeight="1">
      <c r="B2" s="57" t="s">
        <v>1</v>
      </c>
      <c r="C2" s="57"/>
      <c r="D2" s="56"/>
      <c r="E2" s="56"/>
      <c r="F2" s="57"/>
      <c r="G2" s="57"/>
    </row>
    <row r="3" spans="1:2" s="47" customFormat="1" ht="28.5" customHeight="1">
      <c r="A3" s="84" t="s">
        <v>1133</v>
      </c>
      <c r="B3" s="100" t="s">
        <v>1353</v>
      </c>
    </row>
    <row r="4" spans="1:2" s="48" customFormat="1" ht="22.5" customHeight="1">
      <c r="A4" s="148" t="s">
        <v>1354</v>
      </c>
      <c r="B4" s="149"/>
    </row>
    <row r="5" spans="1:2" s="48" customFormat="1" ht="22.5" customHeight="1">
      <c r="A5" s="150" t="s">
        <v>1315</v>
      </c>
      <c r="B5" s="151"/>
    </row>
    <row r="6" spans="1:2" s="48" customFormat="1" ht="22.5" customHeight="1">
      <c r="A6" s="150" t="s">
        <v>1355</v>
      </c>
      <c r="B6" s="151"/>
    </row>
    <row r="7" spans="1:2" ht="21" customHeight="1">
      <c r="A7" s="152" t="s">
        <v>1283</v>
      </c>
      <c r="B7" s="152">
        <v>0</v>
      </c>
    </row>
  </sheetData>
  <sheetProtection/>
  <mergeCells count="2">
    <mergeCell ref="A1:B1"/>
    <mergeCell ref="D2:E2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FFC000"/>
  </sheetPr>
  <dimension ref="A1:B4"/>
  <sheetViews>
    <sheetView zoomScaleSheetLayoutView="100" workbookViewId="0" topLeftCell="A1">
      <selection activeCell="B5" sqref="B5"/>
    </sheetView>
  </sheetViews>
  <sheetFormatPr defaultColWidth="9.00390625" defaultRowHeight="14.25"/>
  <cols>
    <col min="1" max="2" width="41.75390625" style="0" customWidth="1"/>
  </cols>
  <sheetData>
    <row r="1" spans="1:2" s="139" customFormat="1" ht="32.25" customHeight="1">
      <c r="A1" s="142" t="s">
        <v>1356</v>
      </c>
      <c r="B1" s="142"/>
    </row>
    <row r="2" s="140" customFormat="1" ht="18" customHeight="1">
      <c r="B2" s="143" t="s">
        <v>1</v>
      </c>
    </row>
    <row r="3" spans="1:2" s="141" customFormat="1" ht="21.75" customHeight="1">
      <c r="A3" s="144"/>
      <c r="B3" s="145" t="s">
        <v>1239</v>
      </c>
    </row>
    <row r="4" spans="1:2" s="141" customFormat="1" ht="21.75" customHeight="1">
      <c r="A4" s="146" t="s">
        <v>177</v>
      </c>
      <c r="B4" s="147">
        <v>0</v>
      </c>
    </row>
  </sheetData>
  <sheetProtection/>
  <mergeCells count="1">
    <mergeCell ref="A1:B1"/>
  </mergeCells>
  <printOptions horizontalCentered="1"/>
  <pageMargins left="0.7513888888888889" right="0.7513888888888889" top="1" bottom="1" header="0.5" footer="0.5"/>
  <pageSetup horizontalDpi="600" verticalDpi="600" orientation="landscape" paperSize="9" scale="97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FFC000"/>
  </sheetPr>
  <dimension ref="A1:D49"/>
  <sheetViews>
    <sheetView zoomScaleSheetLayoutView="100" workbookViewId="0" topLeftCell="A36">
      <selection activeCell="A1" sqref="A1:IV65536"/>
    </sheetView>
  </sheetViews>
  <sheetFormatPr defaultColWidth="8.75390625" defaultRowHeight="19.5" customHeight="1"/>
  <cols>
    <col min="1" max="1" width="35.875" style="129" customWidth="1"/>
    <col min="2" max="2" width="11.00390625" style="130" customWidth="1"/>
    <col min="3" max="3" width="35.875" style="129" customWidth="1"/>
    <col min="4" max="4" width="11.00390625" style="130" customWidth="1"/>
    <col min="5" max="5" width="26.625" style="129" customWidth="1"/>
    <col min="6" max="26" width="9.00390625" style="129" bestFit="1" customWidth="1"/>
    <col min="27" max="16384" width="8.75390625" style="129" customWidth="1"/>
  </cols>
  <sheetData>
    <row r="1" spans="1:4" s="128" customFormat="1" ht="33" customHeight="1">
      <c r="A1" s="136" t="s">
        <v>1357</v>
      </c>
      <c r="B1" s="137"/>
      <c r="C1" s="136"/>
      <c r="D1" s="137"/>
    </row>
    <row r="2" s="107" customFormat="1" ht="18" customHeight="1">
      <c r="D2" s="107" t="s">
        <v>1</v>
      </c>
    </row>
    <row r="3" spans="1:4" s="109" customFormat="1" ht="30" customHeight="1">
      <c r="A3" s="132" t="s">
        <v>1133</v>
      </c>
      <c r="B3" s="132" t="s">
        <v>3</v>
      </c>
      <c r="C3" s="132" t="s">
        <v>1133</v>
      </c>
      <c r="D3" s="132" t="s">
        <v>4</v>
      </c>
    </row>
    <row r="4" spans="1:4" s="109" customFormat="1" ht="30" customHeight="1">
      <c r="A4" s="120" t="s">
        <v>1358</v>
      </c>
      <c r="B4" s="120">
        <f>SUM(B5:B9)</f>
        <v>0</v>
      </c>
      <c r="C4" s="120" t="s">
        <v>1359</v>
      </c>
      <c r="D4" s="120">
        <f>SUM(D5:D9)</f>
        <v>0</v>
      </c>
    </row>
    <row r="5" spans="1:4" s="109" customFormat="1" ht="30" customHeight="1">
      <c r="A5" s="120" t="s">
        <v>1360</v>
      </c>
      <c r="B5" s="120"/>
      <c r="C5" s="120" t="s">
        <v>1361</v>
      </c>
      <c r="D5" s="120"/>
    </row>
    <row r="6" spans="1:4" s="109" customFormat="1" ht="30" customHeight="1">
      <c r="A6" s="120" t="s">
        <v>1362</v>
      </c>
      <c r="B6" s="120"/>
      <c r="C6" s="120" t="s">
        <v>1363</v>
      </c>
      <c r="D6" s="120"/>
    </row>
    <row r="7" spans="1:4" s="109" customFormat="1" ht="30" customHeight="1">
      <c r="A7" s="120" t="s">
        <v>1364</v>
      </c>
      <c r="B7" s="120"/>
      <c r="C7" s="120" t="s">
        <v>1365</v>
      </c>
      <c r="D7" s="120"/>
    </row>
    <row r="8" spans="1:4" s="109" customFormat="1" ht="30" customHeight="1">
      <c r="A8" s="120" t="s">
        <v>1366</v>
      </c>
      <c r="B8" s="120"/>
      <c r="C8" s="120" t="s">
        <v>1367</v>
      </c>
      <c r="D8" s="120"/>
    </row>
    <row r="9" spans="1:4" s="109" customFormat="1" ht="30" customHeight="1">
      <c r="A9" s="120" t="s">
        <v>1368</v>
      </c>
      <c r="B9" s="120"/>
      <c r="C9" s="120"/>
      <c r="D9" s="120"/>
    </row>
    <row r="10" spans="1:4" s="109" customFormat="1" ht="30" customHeight="1">
      <c r="A10" s="120" t="s">
        <v>1369</v>
      </c>
      <c r="B10" s="120">
        <f>SUM(B11:B16)</f>
        <v>4304.59</v>
      </c>
      <c r="C10" s="120" t="s">
        <v>1370</v>
      </c>
      <c r="D10" s="120">
        <f>SUM(D11:D16)</f>
        <v>3092.98</v>
      </c>
    </row>
    <row r="11" spans="1:4" s="109" customFormat="1" ht="30" customHeight="1">
      <c r="A11" s="120" t="s">
        <v>1360</v>
      </c>
      <c r="B11" s="120">
        <v>953.18</v>
      </c>
      <c r="C11" s="120" t="s">
        <v>1371</v>
      </c>
      <c r="D11" s="120">
        <v>2999.9</v>
      </c>
    </row>
    <row r="12" spans="1:4" s="109" customFormat="1" ht="30" customHeight="1">
      <c r="A12" s="120" t="s">
        <v>1362</v>
      </c>
      <c r="B12" s="120">
        <v>3248.41</v>
      </c>
      <c r="C12" s="120" t="s">
        <v>1372</v>
      </c>
      <c r="D12" s="120">
        <v>89.88</v>
      </c>
    </row>
    <row r="13" spans="1:4" s="109" customFormat="1" ht="30" customHeight="1">
      <c r="A13" s="120" t="s">
        <v>1364</v>
      </c>
      <c r="B13" s="120">
        <v>91</v>
      </c>
      <c r="C13" s="120" t="s">
        <v>1373</v>
      </c>
      <c r="D13" s="120"/>
    </row>
    <row r="14" spans="1:4" s="109" customFormat="1" ht="30" customHeight="1">
      <c r="A14" s="120" t="s">
        <v>1366</v>
      </c>
      <c r="B14" s="120"/>
      <c r="C14" s="120" t="s">
        <v>1367</v>
      </c>
      <c r="D14" s="120"/>
    </row>
    <row r="15" spans="1:4" s="109" customFormat="1" ht="30" customHeight="1">
      <c r="A15" s="120" t="s">
        <v>1368</v>
      </c>
      <c r="B15" s="120"/>
      <c r="C15" s="120" t="s">
        <v>1374</v>
      </c>
      <c r="D15" s="120">
        <v>3.2</v>
      </c>
    </row>
    <row r="16" spans="1:4" s="109" customFormat="1" ht="30" customHeight="1">
      <c r="A16" s="120" t="s">
        <v>1375</v>
      </c>
      <c r="B16" s="120">
        <v>12</v>
      </c>
      <c r="C16" s="132"/>
      <c r="D16" s="132"/>
    </row>
    <row r="17" spans="1:4" s="109" customFormat="1" ht="30" customHeight="1">
      <c r="A17" s="120" t="s">
        <v>1376</v>
      </c>
      <c r="B17" s="120">
        <f>SUM(B18:B21)</f>
        <v>0</v>
      </c>
      <c r="C17" s="120" t="s">
        <v>1377</v>
      </c>
      <c r="D17" s="120">
        <f>SUM(D18:D21)</f>
        <v>0</v>
      </c>
    </row>
    <row r="18" spans="1:4" s="109" customFormat="1" ht="30" customHeight="1">
      <c r="A18" s="120" t="s">
        <v>1360</v>
      </c>
      <c r="B18" s="120"/>
      <c r="C18" s="120" t="s">
        <v>1378</v>
      </c>
      <c r="D18" s="120"/>
    </row>
    <row r="19" spans="1:4" s="109" customFormat="1" ht="30" customHeight="1">
      <c r="A19" s="120" t="s">
        <v>1379</v>
      </c>
      <c r="B19" s="120"/>
      <c r="C19" s="120" t="s">
        <v>1374</v>
      </c>
      <c r="D19" s="120"/>
    </row>
    <row r="20" spans="1:4" s="109" customFormat="1" ht="30" customHeight="1">
      <c r="A20" s="120" t="s">
        <v>1364</v>
      </c>
      <c r="B20" s="120"/>
      <c r="C20" s="120" t="s">
        <v>1367</v>
      </c>
      <c r="D20" s="120"/>
    </row>
    <row r="21" spans="1:4" s="109" customFormat="1" ht="30" customHeight="1">
      <c r="A21" s="120" t="s">
        <v>1375</v>
      </c>
      <c r="B21" s="120"/>
      <c r="C21" s="120"/>
      <c r="D21" s="120"/>
    </row>
    <row r="22" spans="1:4" s="109" customFormat="1" ht="30.75" customHeight="1">
      <c r="A22" s="120" t="s">
        <v>1380</v>
      </c>
      <c r="B22" s="120">
        <f>SUM(B23:B26)</f>
        <v>0</v>
      </c>
      <c r="C22" s="120" t="s">
        <v>1381</v>
      </c>
      <c r="D22" s="120">
        <f>SUM(D23:D26)</f>
        <v>0</v>
      </c>
    </row>
    <row r="23" spans="1:4" s="109" customFormat="1" ht="30" customHeight="1">
      <c r="A23" s="120" t="s">
        <v>1360</v>
      </c>
      <c r="B23" s="120"/>
      <c r="C23" s="120" t="s">
        <v>1382</v>
      </c>
      <c r="D23" s="120"/>
    </row>
    <row r="24" spans="1:4" s="109" customFormat="1" ht="30" customHeight="1">
      <c r="A24" s="120" t="s">
        <v>1362</v>
      </c>
      <c r="B24" s="120"/>
      <c r="C24" s="120" t="s">
        <v>1383</v>
      </c>
      <c r="D24" s="120"/>
    </row>
    <row r="25" spans="1:4" s="109" customFormat="1" ht="30" customHeight="1">
      <c r="A25" s="120" t="s">
        <v>1364</v>
      </c>
      <c r="B25" s="120"/>
      <c r="C25" s="120" t="s">
        <v>1367</v>
      </c>
      <c r="D25" s="120"/>
    </row>
    <row r="26" spans="1:4" s="109" customFormat="1" ht="30" customHeight="1">
      <c r="A26" s="120" t="s">
        <v>1375</v>
      </c>
      <c r="B26" s="120"/>
      <c r="C26" s="120" t="s">
        <v>1374</v>
      </c>
      <c r="D26" s="120"/>
    </row>
    <row r="27" spans="1:4" s="109" customFormat="1" ht="30" customHeight="1">
      <c r="A27" s="120" t="s">
        <v>1384</v>
      </c>
      <c r="B27" s="120">
        <f>SUM(B28:B30)</f>
        <v>0</v>
      </c>
      <c r="C27" s="120" t="s">
        <v>1385</v>
      </c>
      <c r="D27" s="120">
        <f>SUM(D28:D30)</f>
        <v>0</v>
      </c>
    </row>
    <row r="28" spans="1:4" s="109" customFormat="1" ht="30" customHeight="1">
      <c r="A28" s="120" t="s">
        <v>1386</v>
      </c>
      <c r="B28" s="120"/>
      <c r="C28" s="120" t="s">
        <v>1387</v>
      </c>
      <c r="D28" s="120"/>
    </row>
    <row r="29" spans="1:4" s="109" customFormat="1" ht="30" customHeight="1">
      <c r="A29" s="120" t="s">
        <v>1362</v>
      </c>
      <c r="B29" s="120"/>
      <c r="C29" s="120" t="s">
        <v>1388</v>
      </c>
      <c r="D29" s="120"/>
    </row>
    <row r="30" spans="1:4" s="109" customFormat="1" ht="30" customHeight="1">
      <c r="A30" s="120" t="s">
        <v>1364</v>
      </c>
      <c r="B30" s="120"/>
      <c r="C30" s="120" t="s">
        <v>1367</v>
      </c>
      <c r="D30" s="120"/>
    </row>
    <row r="31" spans="1:4" s="109" customFormat="1" ht="30" customHeight="1">
      <c r="A31" s="120" t="s">
        <v>1389</v>
      </c>
      <c r="B31" s="120">
        <f>SUM(B32:B36)</f>
        <v>0</v>
      </c>
      <c r="C31" s="120" t="s">
        <v>1390</v>
      </c>
      <c r="D31" s="120">
        <f>SUM(D32:D36)</f>
        <v>0</v>
      </c>
    </row>
    <row r="32" spans="1:4" s="109" customFormat="1" ht="30" customHeight="1">
      <c r="A32" s="120" t="s">
        <v>1360</v>
      </c>
      <c r="B32" s="120"/>
      <c r="C32" s="120" t="s">
        <v>1391</v>
      </c>
      <c r="D32" s="120"/>
    </row>
    <row r="33" spans="1:4" s="109" customFormat="1" ht="30" customHeight="1">
      <c r="A33" s="120" t="s">
        <v>1362</v>
      </c>
      <c r="B33" s="120"/>
      <c r="C33" s="120" t="s">
        <v>1392</v>
      </c>
      <c r="D33" s="120"/>
    </row>
    <row r="34" spans="1:4" s="109" customFormat="1" ht="30" customHeight="1">
      <c r="A34" s="120" t="s">
        <v>1364</v>
      </c>
      <c r="B34" s="120"/>
      <c r="C34" s="120" t="s">
        <v>1393</v>
      </c>
      <c r="D34" s="120"/>
    </row>
    <row r="35" spans="1:4" s="109" customFormat="1" ht="30" customHeight="1">
      <c r="A35" s="120" t="s">
        <v>1368</v>
      </c>
      <c r="B35" s="120"/>
      <c r="C35" s="120" t="s">
        <v>1394</v>
      </c>
      <c r="D35" s="120"/>
    </row>
    <row r="36" spans="1:4" s="109" customFormat="1" ht="30" customHeight="1">
      <c r="A36" s="120" t="s">
        <v>1395</v>
      </c>
      <c r="B36" s="120"/>
      <c r="C36" s="120" t="s">
        <v>103</v>
      </c>
      <c r="D36" s="120"/>
    </row>
    <row r="37" spans="1:4" s="109" customFormat="1" ht="27" customHeight="1">
      <c r="A37" s="120" t="s">
        <v>1396</v>
      </c>
      <c r="B37" s="120">
        <f>SUM(B38:B45)</f>
        <v>0</v>
      </c>
      <c r="C37" s="120" t="s">
        <v>1397</v>
      </c>
      <c r="D37" s="120">
        <f>SUM(D38:D46)</f>
        <v>0</v>
      </c>
    </row>
    <row r="38" spans="1:4" s="109" customFormat="1" ht="24.75" customHeight="1">
      <c r="A38" s="120" t="s">
        <v>1360</v>
      </c>
      <c r="B38" s="120"/>
      <c r="C38" s="120" t="s">
        <v>1398</v>
      </c>
      <c r="D38" s="120"/>
    </row>
    <row r="39" spans="1:4" s="109" customFormat="1" ht="24.75" customHeight="1">
      <c r="A39" s="120" t="s">
        <v>1362</v>
      </c>
      <c r="B39" s="120"/>
      <c r="C39" s="120" t="s">
        <v>1399</v>
      </c>
      <c r="D39" s="120"/>
    </row>
    <row r="40" spans="1:4" s="109" customFormat="1" ht="24.75" customHeight="1">
      <c r="A40" s="120" t="s">
        <v>1364</v>
      </c>
      <c r="B40" s="120"/>
      <c r="C40" s="120" t="s">
        <v>1400</v>
      </c>
      <c r="D40" s="120"/>
    </row>
    <row r="41" spans="1:4" s="109" customFormat="1" ht="24.75" customHeight="1">
      <c r="A41" s="120" t="s">
        <v>1375</v>
      </c>
      <c r="B41" s="120"/>
      <c r="C41" s="120" t="s">
        <v>1401</v>
      </c>
      <c r="D41" s="120"/>
    </row>
    <row r="42" spans="1:4" s="109" customFormat="1" ht="24.75" customHeight="1">
      <c r="A42" s="120" t="s">
        <v>1395</v>
      </c>
      <c r="B42" s="120"/>
      <c r="C42" s="120" t="s">
        <v>1402</v>
      </c>
      <c r="D42" s="120"/>
    </row>
    <row r="43" spans="1:4" s="109" customFormat="1" ht="24.75" customHeight="1">
      <c r="A43" s="120" t="s">
        <v>1403</v>
      </c>
      <c r="B43" s="120"/>
      <c r="C43" s="120" t="s">
        <v>1404</v>
      </c>
      <c r="D43" s="120"/>
    </row>
    <row r="44" spans="1:4" s="109" customFormat="1" ht="24.75" customHeight="1">
      <c r="A44" s="120"/>
      <c r="B44" s="120"/>
      <c r="C44" s="120" t="s">
        <v>1405</v>
      </c>
      <c r="D44" s="120"/>
    </row>
    <row r="45" spans="1:4" s="109" customFormat="1" ht="24.75" customHeight="1">
      <c r="A45" s="120"/>
      <c r="B45" s="120"/>
      <c r="C45" s="120" t="s">
        <v>103</v>
      </c>
      <c r="D45" s="120"/>
    </row>
    <row r="46" spans="1:4" s="109" customFormat="1" ht="24.75" customHeight="1">
      <c r="A46" s="120"/>
      <c r="B46" s="120"/>
      <c r="C46" s="120" t="s">
        <v>1406</v>
      </c>
      <c r="D46" s="120"/>
    </row>
    <row r="47" spans="1:4" s="109" customFormat="1" ht="24.75" customHeight="1">
      <c r="A47" s="120" t="s">
        <v>1339</v>
      </c>
      <c r="B47" s="120">
        <f>B17+B22+B27+B31+B37+B4+B10</f>
        <v>4304.59</v>
      </c>
      <c r="C47" s="120" t="s">
        <v>1340</v>
      </c>
      <c r="D47" s="120">
        <f>D4+D10+D17+D22+D27+D31+D37</f>
        <v>3092.98</v>
      </c>
    </row>
    <row r="48" spans="1:4" s="109" customFormat="1" ht="24.75" customHeight="1">
      <c r="A48" s="120" t="s">
        <v>1343</v>
      </c>
      <c r="B48" s="120"/>
      <c r="C48" s="120" t="s">
        <v>1407</v>
      </c>
      <c r="D48" s="120"/>
    </row>
    <row r="49" spans="1:4" s="109" customFormat="1" ht="24.75" customHeight="1">
      <c r="A49" s="120" t="s">
        <v>15</v>
      </c>
      <c r="B49" s="120">
        <f>B47+B48</f>
        <v>4304.59</v>
      </c>
      <c r="C49" s="120" t="s">
        <v>16</v>
      </c>
      <c r="D49" s="120">
        <f>D47+D48</f>
        <v>3092.98</v>
      </c>
    </row>
    <row r="50" s="109" customFormat="1" ht="19.5" customHeight="1"/>
    <row r="51" s="109" customFormat="1" ht="19.5" customHeight="1"/>
    <row r="52" s="109" customFormat="1" ht="19.5" customHeight="1"/>
    <row r="53" s="109" customFormat="1" ht="19.5" customHeight="1"/>
    <row r="54" s="109" customFormat="1" ht="19.5" customHeight="1"/>
    <row r="55" s="109" customFormat="1" ht="19.5" customHeight="1"/>
    <row r="56" s="109" customFormat="1" ht="19.5" customHeight="1"/>
    <row r="57" s="109" customFormat="1" ht="19.5" customHeight="1"/>
    <row r="58" s="109" customFormat="1" ht="19.5" customHeight="1"/>
    <row r="59" s="109" customFormat="1" ht="19.5" customHeight="1"/>
    <row r="60" s="109" customFormat="1" ht="19.5" customHeight="1"/>
    <row r="61" s="109" customFormat="1" ht="19.5" customHeight="1"/>
    <row r="62" s="109" customFormat="1" ht="19.5" customHeight="1"/>
    <row r="63" s="109" customFormat="1" ht="19.5" customHeight="1"/>
    <row r="64" s="109" customFormat="1" ht="19.5" customHeight="1"/>
    <row r="65" s="109" customFormat="1" ht="19.5" customHeight="1"/>
    <row r="66" s="109" customFormat="1" ht="19.5" customHeight="1"/>
    <row r="67" s="109" customFormat="1" ht="19.5" customHeight="1"/>
    <row r="68" s="109" customFormat="1" ht="19.5" customHeight="1"/>
    <row r="69" s="109" customFormat="1" ht="19.5" customHeight="1"/>
    <row r="70" s="109" customFormat="1" ht="19.5" customHeight="1"/>
    <row r="71" s="109" customFormat="1" ht="19.5" customHeight="1"/>
    <row r="72" s="109" customFormat="1" ht="19.5" customHeight="1"/>
    <row r="73" s="109" customFormat="1" ht="19.5" customHeight="1"/>
    <row r="74" s="109" customFormat="1" ht="19.5" customHeight="1"/>
    <row r="75" s="109" customFormat="1" ht="19.5" customHeight="1"/>
    <row r="76" s="109" customFormat="1" ht="19.5" customHeight="1"/>
    <row r="77" s="109" customFormat="1" ht="19.5" customHeight="1"/>
    <row r="78" s="109" customFormat="1" ht="19.5" customHeight="1"/>
    <row r="79" s="109" customFormat="1" ht="19.5" customHeight="1"/>
    <row r="80" s="109" customFormat="1" ht="19.5" customHeight="1"/>
    <row r="81" s="109" customFormat="1" ht="19.5" customHeight="1"/>
    <row r="82" s="109" customFormat="1" ht="19.5" customHeight="1"/>
    <row r="83" s="109" customFormat="1" ht="19.5" customHeight="1"/>
    <row r="84" s="109" customFormat="1" ht="19.5" customHeight="1"/>
    <row r="85" s="109" customFormat="1" ht="19.5" customHeight="1"/>
    <row r="86" s="109" customFormat="1" ht="19.5" customHeight="1"/>
    <row r="87" s="109" customFormat="1" ht="19.5" customHeight="1"/>
    <row r="88" s="109" customFormat="1" ht="19.5" customHeight="1"/>
    <row r="89" s="109" customFormat="1" ht="19.5" customHeight="1"/>
    <row r="90" s="109" customFormat="1" ht="19.5" customHeight="1"/>
    <row r="91" s="109" customFormat="1" ht="19.5" customHeight="1"/>
    <row r="92" s="109" customFormat="1" ht="19.5" customHeight="1"/>
    <row r="93" s="109" customFormat="1" ht="19.5" customHeight="1"/>
    <row r="94" s="109" customFormat="1" ht="19.5" customHeight="1"/>
    <row r="95" s="109" customFormat="1" ht="19.5" customHeight="1"/>
    <row r="96" s="109" customFormat="1" ht="19.5" customHeight="1"/>
    <row r="97" s="109" customFormat="1" ht="19.5" customHeight="1"/>
    <row r="98" s="109" customFormat="1" ht="19.5" customHeight="1"/>
    <row r="99" s="109" customFormat="1" ht="19.5" customHeight="1"/>
    <row r="100" s="109" customFormat="1" ht="19.5" customHeight="1"/>
    <row r="101" s="109" customFormat="1" ht="19.5" customHeight="1"/>
    <row r="102" s="109" customFormat="1" ht="19.5" customHeight="1"/>
    <row r="103" s="109" customFormat="1" ht="19.5" customHeight="1"/>
    <row r="104" s="109" customFormat="1" ht="19.5" customHeight="1"/>
    <row r="105" s="109" customFormat="1" ht="19.5" customHeight="1"/>
    <row r="106" s="109" customFormat="1" ht="19.5" customHeight="1"/>
    <row r="107" s="109" customFormat="1" ht="19.5" customHeight="1"/>
    <row r="108" s="109" customFormat="1" ht="19.5" customHeight="1"/>
    <row r="109" s="109" customFormat="1" ht="19.5" customHeight="1"/>
    <row r="110" s="109" customFormat="1" ht="19.5" customHeight="1"/>
    <row r="111" s="109" customFormat="1" ht="19.5" customHeight="1"/>
    <row r="112" s="109" customFormat="1" ht="19.5" customHeight="1"/>
    <row r="113" s="109" customFormat="1" ht="19.5" customHeight="1"/>
    <row r="114" s="109" customFormat="1" ht="19.5" customHeight="1"/>
    <row r="115" s="109" customFormat="1" ht="19.5" customHeight="1"/>
    <row r="116" s="109" customFormat="1" ht="19.5" customHeight="1"/>
    <row r="117" s="109" customFormat="1" ht="19.5" customHeight="1"/>
    <row r="118" s="109" customFormat="1" ht="19.5" customHeight="1"/>
    <row r="119" s="109" customFormat="1" ht="19.5" customHeight="1"/>
    <row r="120" s="109" customFormat="1" ht="19.5" customHeight="1"/>
    <row r="121" s="109" customFormat="1" ht="19.5" customHeight="1"/>
    <row r="122" s="109" customFormat="1" ht="19.5" customHeight="1"/>
    <row r="123" s="109" customFormat="1" ht="19.5" customHeight="1"/>
    <row r="124" s="109" customFormat="1" ht="19.5" customHeight="1"/>
    <row r="125" s="109" customFormat="1" ht="19.5" customHeight="1"/>
    <row r="126" s="109" customFormat="1" ht="19.5" customHeight="1"/>
    <row r="127" s="109" customFormat="1" ht="19.5" customHeight="1"/>
    <row r="128" s="109" customFormat="1" ht="19.5" customHeight="1"/>
    <row r="129" s="109" customFormat="1" ht="19.5" customHeight="1"/>
    <row r="130" s="109" customFormat="1" ht="19.5" customHeight="1"/>
    <row r="131" s="109" customFormat="1" ht="19.5" customHeight="1"/>
    <row r="132" s="109" customFormat="1" ht="19.5" customHeight="1"/>
    <row r="133" s="109" customFormat="1" ht="19.5" customHeight="1"/>
    <row r="134" s="109" customFormat="1" ht="19.5" customHeight="1"/>
    <row r="135" s="109" customFormat="1" ht="19.5" customHeight="1"/>
    <row r="136" s="109" customFormat="1" ht="19.5" customHeight="1"/>
    <row r="137" s="109" customFormat="1" ht="19.5" customHeight="1"/>
    <row r="138" s="109" customFormat="1" ht="19.5" customHeight="1"/>
    <row r="139" s="109" customFormat="1" ht="19.5" customHeight="1"/>
    <row r="140" s="109" customFormat="1" ht="19.5" customHeight="1"/>
    <row r="141" s="109" customFormat="1" ht="19.5" customHeight="1"/>
    <row r="142" s="109" customFormat="1" ht="19.5" customHeight="1"/>
    <row r="143" s="109" customFormat="1" ht="19.5" customHeight="1"/>
    <row r="144" s="109" customFormat="1" ht="19.5" customHeight="1"/>
    <row r="145" s="109" customFormat="1" ht="19.5" customHeight="1"/>
    <row r="146" s="109" customFormat="1" ht="19.5" customHeight="1"/>
    <row r="147" s="109" customFormat="1" ht="19.5" customHeight="1"/>
    <row r="148" s="109" customFormat="1" ht="19.5" customHeight="1"/>
    <row r="149" s="109" customFormat="1" ht="19.5" customHeight="1"/>
    <row r="150" s="109" customFormat="1" ht="19.5" customHeight="1"/>
    <row r="151" s="109" customFormat="1" ht="19.5" customHeight="1"/>
    <row r="152" s="109" customFormat="1" ht="19.5" customHeight="1"/>
    <row r="153" s="109" customFormat="1" ht="19.5" customHeight="1"/>
    <row r="154" s="109" customFormat="1" ht="19.5" customHeight="1"/>
    <row r="155" s="109" customFormat="1" ht="19.5" customHeight="1"/>
    <row r="156" s="109" customFormat="1" ht="19.5" customHeight="1"/>
    <row r="157" s="109" customFormat="1" ht="19.5" customHeight="1"/>
    <row r="158" s="109" customFormat="1" ht="19.5" customHeight="1"/>
    <row r="159" s="109" customFormat="1" ht="19.5" customHeight="1"/>
    <row r="160" s="109" customFormat="1" ht="19.5" customHeight="1"/>
    <row r="161" s="109" customFormat="1" ht="19.5" customHeight="1"/>
    <row r="162" s="109" customFormat="1" ht="19.5" customHeight="1"/>
    <row r="163" s="109" customFormat="1" ht="19.5" customHeight="1"/>
    <row r="164" s="109" customFormat="1" ht="19.5" customHeight="1"/>
    <row r="165" s="109" customFormat="1" ht="19.5" customHeight="1"/>
    <row r="166" s="109" customFormat="1" ht="19.5" customHeight="1"/>
    <row r="167" s="109" customFormat="1" ht="19.5" customHeight="1"/>
    <row r="168" s="109" customFormat="1" ht="19.5" customHeight="1"/>
    <row r="169" s="109" customFormat="1" ht="19.5" customHeight="1"/>
    <row r="170" s="109" customFormat="1" ht="19.5" customHeight="1"/>
    <row r="171" s="109" customFormat="1" ht="19.5" customHeight="1"/>
    <row r="172" s="109" customFormat="1" ht="19.5" customHeight="1"/>
    <row r="173" s="109" customFormat="1" ht="19.5" customHeight="1"/>
    <row r="174" s="109" customFormat="1" ht="19.5" customHeight="1"/>
    <row r="175" s="109" customFormat="1" ht="19.5" customHeight="1"/>
    <row r="176" s="109" customFormat="1" ht="19.5" customHeight="1"/>
    <row r="177" s="109" customFormat="1" ht="19.5" customHeight="1"/>
    <row r="178" s="109" customFormat="1" ht="19.5" customHeight="1"/>
    <row r="179" s="109" customFormat="1" ht="19.5" customHeight="1"/>
    <row r="180" s="109" customFormat="1" ht="19.5" customHeight="1"/>
    <row r="181" s="109" customFormat="1" ht="19.5" customHeight="1"/>
    <row r="182" s="109" customFormat="1" ht="19.5" customHeight="1"/>
    <row r="183" s="109" customFormat="1" ht="19.5" customHeight="1"/>
    <row r="184" s="109" customFormat="1" ht="19.5" customHeight="1"/>
    <row r="185" s="109" customFormat="1" ht="19.5" customHeight="1"/>
    <row r="186" s="109" customFormat="1" ht="19.5" customHeight="1"/>
    <row r="187" s="109" customFormat="1" ht="19.5" customHeight="1"/>
    <row r="188" s="109" customFormat="1" ht="19.5" customHeight="1"/>
    <row r="189" s="109" customFormat="1" ht="19.5" customHeight="1"/>
    <row r="190" s="109" customFormat="1" ht="19.5" customHeight="1"/>
    <row r="191" s="109" customFormat="1" ht="19.5" customHeight="1"/>
    <row r="192" s="109" customFormat="1" ht="19.5" customHeight="1"/>
    <row r="193" s="109" customFormat="1" ht="19.5" customHeight="1"/>
    <row r="194" s="109" customFormat="1" ht="19.5" customHeight="1"/>
    <row r="195" s="109" customFormat="1" ht="19.5" customHeight="1"/>
    <row r="196" s="109" customFormat="1" ht="19.5" customHeight="1"/>
    <row r="197" s="109" customFormat="1" ht="19.5" customHeight="1"/>
    <row r="198" s="109" customFormat="1" ht="19.5" customHeight="1"/>
    <row r="199" s="109" customFormat="1" ht="19.5" customHeight="1"/>
    <row r="200" s="109" customFormat="1" ht="19.5" customHeight="1"/>
    <row r="201" s="109" customFormat="1" ht="19.5" customHeight="1"/>
    <row r="202" s="109" customFormat="1" ht="19.5" customHeight="1"/>
    <row r="203" s="109" customFormat="1" ht="19.5" customHeight="1"/>
    <row r="204" s="109" customFormat="1" ht="19.5" customHeight="1"/>
    <row r="205" s="109" customFormat="1" ht="19.5" customHeight="1"/>
    <row r="206" s="109" customFormat="1" ht="19.5" customHeight="1"/>
    <row r="207" s="109" customFormat="1" ht="19.5" customHeight="1"/>
    <row r="208" s="109" customFormat="1" ht="19.5" customHeight="1"/>
    <row r="209" s="109" customFormat="1" ht="19.5" customHeight="1"/>
    <row r="210" s="109" customFormat="1" ht="19.5" customHeight="1"/>
    <row r="211" s="109" customFormat="1" ht="19.5" customHeight="1"/>
    <row r="212" s="109" customFormat="1" ht="19.5" customHeight="1"/>
    <row r="213" s="109" customFormat="1" ht="19.5" customHeight="1"/>
    <row r="214" s="109" customFormat="1" ht="19.5" customHeight="1"/>
    <row r="215" s="109" customFormat="1" ht="19.5" customHeight="1"/>
    <row r="216" s="109" customFormat="1" ht="19.5" customHeight="1"/>
    <row r="217" s="109" customFormat="1" ht="19.5" customHeight="1"/>
    <row r="218" s="109" customFormat="1" ht="19.5" customHeight="1"/>
    <row r="219" s="109" customFormat="1" ht="19.5" customHeight="1"/>
    <row r="220" s="109" customFormat="1" ht="19.5" customHeight="1"/>
    <row r="221" s="109" customFormat="1" ht="19.5" customHeight="1"/>
    <row r="222" s="109" customFormat="1" ht="19.5" customHeight="1"/>
    <row r="223" s="109" customFormat="1" ht="19.5" customHeight="1"/>
    <row r="224" s="109" customFormat="1" ht="19.5" customHeight="1"/>
    <row r="225" s="109" customFormat="1" ht="19.5" customHeight="1"/>
    <row r="226" s="109" customFormat="1" ht="19.5" customHeight="1"/>
    <row r="227" s="109" customFormat="1" ht="19.5" customHeight="1"/>
    <row r="228" s="109" customFormat="1" ht="19.5" customHeight="1"/>
    <row r="229" s="109" customFormat="1" ht="19.5" customHeight="1"/>
    <row r="230" s="109" customFormat="1" ht="19.5" customHeight="1"/>
    <row r="231" s="109" customFormat="1" ht="19.5" customHeight="1"/>
    <row r="232" s="109" customFormat="1" ht="19.5" customHeight="1"/>
    <row r="233" s="109" customFormat="1" ht="19.5" customHeight="1"/>
    <row r="234" s="109" customFormat="1" ht="19.5" customHeight="1"/>
    <row r="235" s="109" customFormat="1" ht="19.5" customHeight="1"/>
    <row r="236" s="109" customFormat="1" ht="19.5" customHeight="1"/>
    <row r="237" s="109" customFormat="1" ht="19.5" customHeight="1"/>
    <row r="238" s="109" customFormat="1" ht="19.5" customHeight="1"/>
    <row r="239" s="109" customFormat="1" ht="19.5" customHeight="1"/>
    <row r="240" s="109" customFormat="1" ht="19.5" customHeight="1"/>
    <row r="241" s="109" customFormat="1" ht="19.5" customHeight="1"/>
    <row r="242" s="109" customFormat="1" ht="19.5" customHeight="1"/>
    <row r="243" s="109" customFormat="1" ht="19.5" customHeight="1"/>
    <row r="244" s="109" customFormat="1" ht="19.5" customHeight="1"/>
    <row r="245" s="109" customFormat="1" ht="19.5" customHeight="1"/>
    <row r="246" s="109" customFormat="1" ht="19.5" customHeight="1"/>
    <row r="247" s="109" customFormat="1" ht="19.5" customHeight="1"/>
    <row r="248" s="109" customFormat="1" ht="19.5" customHeight="1"/>
    <row r="249" s="109" customFormat="1" ht="19.5" customHeight="1"/>
    <row r="250" s="109" customFormat="1" ht="19.5" customHeight="1"/>
    <row r="251" s="109" customFormat="1" ht="19.5" customHeight="1"/>
    <row r="252" s="109" customFormat="1" ht="19.5" customHeight="1"/>
    <row r="253" s="109" customFormat="1" ht="19.5" customHeight="1"/>
    <row r="254" s="109" customFormat="1" ht="19.5" customHeight="1"/>
    <row r="255" s="109" customFormat="1" ht="19.5" customHeight="1"/>
    <row r="256" s="109" customFormat="1" ht="19.5" customHeight="1"/>
    <row r="257" s="109" customFormat="1" ht="19.5" customHeight="1"/>
    <row r="258" s="109" customFormat="1" ht="19.5" customHeight="1"/>
    <row r="259" s="109" customFormat="1" ht="19.5" customHeight="1"/>
    <row r="260" s="109" customFormat="1" ht="19.5" customHeight="1"/>
    <row r="261" s="109" customFormat="1" ht="19.5" customHeight="1"/>
    <row r="262" s="109" customFormat="1" ht="19.5" customHeight="1"/>
    <row r="263" s="109" customFormat="1" ht="19.5" customHeight="1"/>
    <row r="264" s="109" customFormat="1" ht="19.5" customHeight="1"/>
    <row r="265" s="109" customFormat="1" ht="19.5" customHeight="1"/>
    <row r="266" s="109" customFormat="1" ht="19.5" customHeight="1"/>
    <row r="267" s="109" customFormat="1" ht="19.5" customHeight="1"/>
    <row r="268" s="109" customFormat="1" ht="19.5" customHeight="1"/>
    <row r="269" s="109" customFormat="1" ht="19.5" customHeight="1"/>
    <row r="270" s="109" customFormat="1" ht="19.5" customHeight="1"/>
    <row r="271" s="109" customFormat="1" ht="19.5" customHeight="1"/>
    <row r="272" s="109" customFormat="1" ht="19.5" customHeight="1"/>
    <row r="273" s="109" customFormat="1" ht="19.5" customHeight="1"/>
    <row r="274" s="109" customFormat="1" ht="19.5" customHeight="1"/>
    <row r="275" s="109" customFormat="1" ht="19.5" customHeight="1"/>
    <row r="276" s="109" customFormat="1" ht="19.5" customHeight="1"/>
    <row r="277" s="109" customFormat="1" ht="19.5" customHeight="1"/>
    <row r="278" s="109" customFormat="1" ht="19.5" customHeight="1"/>
    <row r="279" s="109" customFormat="1" ht="19.5" customHeight="1"/>
    <row r="280" s="109" customFormat="1" ht="19.5" customHeight="1"/>
    <row r="281" s="109" customFormat="1" ht="19.5" customHeight="1"/>
    <row r="282" s="109" customFormat="1" ht="19.5" customHeight="1"/>
    <row r="283" s="109" customFormat="1" ht="19.5" customHeight="1"/>
    <row r="284" s="109" customFormat="1" ht="19.5" customHeight="1"/>
    <row r="285" s="109" customFormat="1" ht="19.5" customHeight="1"/>
    <row r="286" s="109" customFormat="1" ht="19.5" customHeight="1"/>
    <row r="287" s="109" customFormat="1" ht="19.5" customHeight="1"/>
    <row r="288" s="109" customFormat="1" ht="19.5" customHeight="1"/>
    <row r="289" s="109" customFormat="1" ht="19.5" customHeight="1"/>
    <row r="290" s="109" customFormat="1" ht="19.5" customHeight="1"/>
    <row r="291" s="109" customFormat="1" ht="19.5" customHeight="1"/>
    <row r="292" s="109" customFormat="1" ht="19.5" customHeight="1"/>
    <row r="293" s="109" customFormat="1" ht="19.5" customHeight="1"/>
    <row r="294" s="109" customFormat="1" ht="19.5" customHeight="1"/>
    <row r="295" s="109" customFormat="1" ht="19.5" customHeight="1"/>
    <row r="296" s="109" customFormat="1" ht="19.5" customHeight="1"/>
    <row r="297" s="109" customFormat="1" ht="19.5" customHeight="1"/>
    <row r="298" s="109" customFormat="1" ht="19.5" customHeight="1"/>
    <row r="299" s="109" customFormat="1" ht="19.5" customHeight="1"/>
    <row r="300" s="109" customFormat="1" ht="19.5" customHeight="1"/>
    <row r="301" s="109" customFormat="1" ht="19.5" customHeight="1"/>
    <row r="302" s="109" customFormat="1" ht="19.5" customHeight="1"/>
    <row r="303" s="109" customFormat="1" ht="19.5" customHeight="1"/>
    <row r="304" s="109" customFormat="1" ht="19.5" customHeight="1"/>
    <row r="305" s="109" customFormat="1" ht="19.5" customHeight="1"/>
    <row r="306" s="109" customFormat="1" ht="19.5" customHeight="1"/>
    <row r="307" s="109" customFormat="1" ht="19.5" customHeight="1"/>
    <row r="308" s="109" customFormat="1" ht="19.5" customHeight="1"/>
    <row r="309" s="109" customFormat="1" ht="19.5" customHeight="1"/>
    <row r="310" s="109" customFormat="1" ht="19.5" customHeight="1"/>
    <row r="311" s="109" customFormat="1" ht="19.5" customHeight="1"/>
    <row r="312" s="109" customFormat="1" ht="19.5" customHeight="1"/>
    <row r="313" s="109" customFormat="1" ht="19.5" customHeight="1"/>
    <row r="314" s="109" customFormat="1" ht="19.5" customHeight="1"/>
    <row r="315" s="109" customFormat="1" ht="19.5" customHeight="1"/>
    <row r="316" s="109" customFormat="1" ht="19.5" customHeight="1"/>
    <row r="317" s="109" customFormat="1" ht="19.5" customHeight="1"/>
    <row r="318" s="109" customFormat="1" ht="19.5" customHeight="1"/>
    <row r="319" s="109" customFormat="1" ht="19.5" customHeight="1"/>
    <row r="320" s="109" customFormat="1" ht="19.5" customHeight="1"/>
    <row r="321" s="109" customFormat="1" ht="19.5" customHeight="1"/>
    <row r="322" s="109" customFormat="1" ht="19.5" customHeight="1"/>
    <row r="323" s="109" customFormat="1" ht="19.5" customHeight="1"/>
    <row r="324" s="109" customFormat="1" ht="19.5" customHeight="1"/>
    <row r="325" s="109" customFormat="1" ht="19.5" customHeight="1"/>
    <row r="326" s="109" customFormat="1" ht="19.5" customHeight="1"/>
    <row r="327" s="109" customFormat="1" ht="19.5" customHeight="1"/>
    <row r="328" s="109" customFormat="1" ht="19.5" customHeight="1"/>
    <row r="329" s="109" customFormat="1" ht="19.5" customHeight="1"/>
    <row r="330" s="109" customFormat="1" ht="19.5" customHeight="1"/>
    <row r="331" s="109" customFormat="1" ht="19.5" customHeight="1"/>
    <row r="332" s="109" customFormat="1" ht="19.5" customHeight="1"/>
    <row r="333" s="109" customFormat="1" ht="19.5" customHeight="1"/>
    <row r="334" s="109" customFormat="1" ht="19.5" customHeight="1"/>
    <row r="335" s="109" customFormat="1" ht="19.5" customHeight="1"/>
    <row r="336" s="109" customFormat="1" ht="19.5" customHeight="1"/>
    <row r="337" s="109" customFormat="1" ht="19.5" customHeight="1"/>
    <row r="338" s="109" customFormat="1" ht="19.5" customHeight="1"/>
    <row r="339" s="109" customFormat="1" ht="19.5" customHeight="1"/>
    <row r="340" s="109" customFormat="1" ht="19.5" customHeight="1"/>
    <row r="341" s="109" customFormat="1" ht="19.5" customHeight="1"/>
    <row r="342" s="109" customFormat="1" ht="19.5" customHeight="1"/>
    <row r="343" s="109" customFormat="1" ht="19.5" customHeight="1"/>
    <row r="344" s="109" customFormat="1" ht="19.5" customHeight="1"/>
    <row r="345" s="109" customFormat="1" ht="19.5" customHeight="1"/>
    <row r="346" s="109" customFormat="1" ht="19.5" customHeight="1"/>
    <row r="347" s="109" customFormat="1" ht="19.5" customHeight="1"/>
    <row r="348" s="109" customFormat="1" ht="19.5" customHeight="1"/>
    <row r="349" s="109" customFormat="1" ht="19.5" customHeight="1"/>
    <row r="350" s="109" customFormat="1" ht="19.5" customHeight="1"/>
    <row r="351" s="109" customFormat="1" ht="19.5" customHeight="1"/>
    <row r="352" s="109" customFormat="1" ht="19.5" customHeight="1"/>
    <row r="353" s="109" customFormat="1" ht="19.5" customHeight="1"/>
    <row r="354" s="109" customFormat="1" ht="19.5" customHeight="1"/>
    <row r="355" s="109" customFormat="1" ht="19.5" customHeight="1"/>
    <row r="356" s="109" customFormat="1" ht="19.5" customHeight="1"/>
    <row r="357" s="109" customFormat="1" ht="19.5" customHeight="1"/>
    <row r="358" s="109" customFormat="1" ht="19.5" customHeight="1"/>
    <row r="359" s="109" customFormat="1" ht="19.5" customHeight="1"/>
    <row r="360" s="109" customFormat="1" ht="19.5" customHeight="1"/>
    <row r="361" s="109" customFormat="1" ht="19.5" customHeight="1"/>
    <row r="362" s="109" customFormat="1" ht="19.5" customHeight="1"/>
    <row r="363" s="109" customFormat="1" ht="19.5" customHeight="1"/>
    <row r="364" s="109" customFormat="1" ht="19.5" customHeight="1"/>
    <row r="365" s="109" customFormat="1" ht="19.5" customHeight="1"/>
    <row r="366" s="109" customFormat="1" ht="19.5" customHeight="1"/>
    <row r="367" s="109" customFormat="1" ht="19.5" customHeight="1"/>
    <row r="368" s="109" customFormat="1" ht="19.5" customHeight="1"/>
    <row r="369" s="109" customFormat="1" ht="19.5" customHeight="1"/>
    <row r="370" s="109" customFormat="1" ht="19.5" customHeight="1"/>
    <row r="371" s="109" customFormat="1" ht="19.5" customHeight="1"/>
    <row r="372" s="109" customFormat="1" ht="19.5" customHeight="1"/>
    <row r="373" s="109" customFormat="1" ht="19.5" customHeight="1"/>
    <row r="374" s="109" customFormat="1" ht="19.5" customHeight="1"/>
    <row r="375" s="109" customFormat="1" ht="19.5" customHeight="1"/>
    <row r="376" s="109" customFormat="1" ht="19.5" customHeight="1"/>
    <row r="377" s="109" customFormat="1" ht="19.5" customHeight="1"/>
    <row r="378" s="109" customFormat="1" ht="19.5" customHeight="1"/>
    <row r="379" s="109" customFormat="1" ht="19.5" customHeight="1"/>
    <row r="380" s="109" customFormat="1" ht="19.5" customHeight="1"/>
    <row r="381" s="109" customFormat="1" ht="19.5" customHeight="1"/>
    <row r="382" s="109" customFormat="1" ht="19.5" customHeight="1"/>
    <row r="383" s="109" customFormat="1" ht="19.5" customHeight="1"/>
    <row r="384" s="109" customFormat="1" ht="19.5" customHeight="1"/>
    <row r="385" s="109" customFormat="1" ht="19.5" customHeight="1"/>
    <row r="386" s="109" customFormat="1" ht="19.5" customHeight="1"/>
    <row r="387" s="109" customFormat="1" ht="19.5" customHeight="1"/>
    <row r="388" s="109" customFormat="1" ht="19.5" customHeight="1"/>
    <row r="389" s="109" customFormat="1" ht="19.5" customHeight="1"/>
    <row r="390" s="109" customFormat="1" ht="19.5" customHeight="1"/>
    <row r="391" s="109" customFormat="1" ht="19.5" customHeight="1"/>
    <row r="392" s="109" customFormat="1" ht="19.5" customHeight="1"/>
    <row r="393" s="109" customFormat="1" ht="19.5" customHeight="1"/>
    <row r="394" s="109" customFormat="1" ht="19.5" customHeight="1"/>
    <row r="395" s="109" customFormat="1" ht="19.5" customHeight="1"/>
    <row r="396" s="109" customFormat="1" ht="19.5" customHeight="1"/>
    <row r="397" s="109" customFormat="1" ht="19.5" customHeight="1"/>
    <row r="398" s="109" customFormat="1" ht="19.5" customHeight="1"/>
    <row r="399" s="109" customFormat="1" ht="19.5" customHeight="1"/>
    <row r="400" s="109" customFormat="1" ht="19.5" customHeight="1"/>
    <row r="401" s="109" customFormat="1" ht="19.5" customHeight="1"/>
    <row r="402" s="109" customFormat="1" ht="19.5" customHeight="1"/>
    <row r="403" s="109" customFormat="1" ht="19.5" customHeight="1"/>
    <row r="404" s="109" customFormat="1" ht="19.5" customHeight="1"/>
    <row r="405" s="109" customFormat="1" ht="19.5" customHeight="1"/>
    <row r="406" s="109" customFormat="1" ht="19.5" customHeight="1"/>
    <row r="407" s="109" customFormat="1" ht="19.5" customHeight="1"/>
    <row r="408" s="109" customFormat="1" ht="19.5" customHeight="1"/>
    <row r="409" s="109" customFormat="1" ht="19.5" customHeight="1"/>
    <row r="410" s="109" customFormat="1" ht="19.5" customHeight="1"/>
    <row r="411" s="109" customFormat="1" ht="19.5" customHeight="1"/>
    <row r="412" s="109" customFormat="1" ht="19.5" customHeight="1"/>
    <row r="413" s="109" customFormat="1" ht="19.5" customHeight="1"/>
    <row r="414" s="109" customFormat="1" ht="19.5" customHeight="1"/>
    <row r="415" s="109" customFormat="1" ht="19.5" customHeight="1"/>
    <row r="416" s="109" customFormat="1" ht="19.5" customHeight="1"/>
    <row r="417" s="109" customFormat="1" ht="19.5" customHeight="1"/>
    <row r="418" s="109" customFormat="1" ht="19.5" customHeight="1"/>
    <row r="419" s="109" customFormat="1" ht="19.5" customHeight="1"/>
    <row r="420" s="109" customFormat="1" ht="19.5" customHeight="1"/>
    <row r="421" s="109" customFormat="1" ht="19.5" customHeight="1"/>
    <row r="422" s="109" customFormat="1" ht="19.5" customHeight="1"/>
    <row r="423" s="109" customFormat="1" ht="19.5" customHeight="1"/>
    <row r="424" s="109" customFormat="1" ht="19.5" customHeight="1"/>
    <row r="425" s="109" customFormat="1" ht="19.5" customHeight="1"/>
    <row r="426" s="109" customFormat="1" ht="19.5" customHeight="1"/>
    <row r="427" s="109" customFormat="1" ht="19.5" customHeight="1"/>
    <row r="428" s="109" customFormat="1" ht="19.5" customHeight="1"/>
    <row r="429" s="109" customFormat="1" ht="19.5" customHeight="1"/>
    <row r="430" s="109" customFormat="1" ht="19.5" customHeight="1"/>
    <row r="431" s="109" customFormat="1" ht="19.5" customHeight="1"/>
    <row r="432" s="109" customFormat="1" ht="19.5" customHeight="1"/>
    <row r="433" s="109" customFormat="1" ht="19.5" customHeight="1"/>
    <row r="434" s="109" customFormat="1" ht="19.5" customHeight="1"/>
    <row r="435" s="109" customFormat="1" ht="19.5" customHeight="1"/>
    <row r="436" s="109" customFormat="1" ht="19.5" customHeight="1"/>
    <row r="437" s="109" customFormat="1" ht="19.5" customHeight="1"/>
    <row r="438" s="109" customFormat="1" ht="19.5" customHeight="1"/>
    <row r="439" s="109" customFormat="1" ht="19.5" customHeight="1"/>
    <row r="440" s="109" customFormat="1" ht="19.5" customHeight="1"/>
    <row r="441" s="109" customFormat="1" ht="19.5" customHeight="1"/>
    <row r="442" s="109" customFormat="1" ht="19.5" customHeight="1"/>
    <row r="443" s="109" customFormat="1" ht="19.5" customHeight="1"/>
    <row r="444" s="109" customFormat="1" ht="19.5" customHeight="1"/>
    <row r="445" s="109" customFormat="1" ht="19.5" customHeight="1"/>
    <row r="446" s="109" customFormat="1" ht="19.5" customHeight="1"/>
    <row r="447" s="109" customFormat="1" ht="19.5" customHeight="1"/>
    <row r="448" s="109" customFormat="1" ht="19.5" customHeight="1"/>
    <row r="449" s="109" customFormat="1" ht="19.5" customHeight="1"/>
    <row r="450" s="109" customFormat="1" ht="19.5" customHeight="1"/>
    <row r="451" s="109" customFormat="1" ht="19.5" customHeight="1"/>
    <row r="452" s="109" customFormat="1" ht="19.5" customHeight="1"/>
    <row r="453" s="109" customFormat="1" ht="19.5" customHeight="1"/>
    <row r="454" s="109" customFormat="1" ht="19.5" customHeight="1"/>
    <row r="455" s="109" customFormat="1" ht="19.5" customHeight="1"/>
    <row r="456" s="109" customFormat="1" ht="19.5" customHeight="1"/>
    <row r="457" s="109" customFormat="1" ht="19.5" customHeight="1"/>
    <row r="458" s="109" customFormat="1" ht="19.5" customHeight="1"/>
    <row r="459" s="109" customFormat="1" ht="19.5" customHeight="1"/>
    <row r="460" s="109" customFormat="1" ht="19.5" customHeight="1"/>
    <row r="461" s="109" customFormat="1" ht="19.5" customHeight="1"/>
    <row r="462" s="109" customFormat="1" ht="19.5" customHeight="1"/>
    <row r="463" s="109" customFormat="1" ht="19.5" customHeight="1"/>
    <row r="464" s="109" customFormat="1" ht="19.5" customHeight="1"/>
    <row r="465" s="109" customFormat="1" ht="19.5" customHeight="1"/>
    <row r="466" s="109" customFormat="1" ht="19.5" customHeight="1"/>
    <row r="467" s="109" customFormat="1" ht="19.5" customHeight="1"/>
    <row r="468" s="109" customFormat="1" ht="19.5" customHeight="1"/>
    <row r="469" s="109" customFormat="1" ht="19.5" customHeight="1"/>
    <row r="470" s="109" customFormat="1" ht="19.5" customHeight="1"/>
    <row r="471" s="109" customFormat="1" ht="19.5" customHeight="1"/>
    <row r="472" s="109" customFormat="1" ht="19.5" customHeight="1"/>
    <row r="473" s="109" customFormat="1" ht="19.5" customHeight="1"/>
    <row r="474" s="109" customFormat="1" ht="19.5" customHeight="1"/>
    <row r="475" s="109" customFormat="1" ht="19.5" customHeight="1"/>
    <row r="476" s="109" customFormat="1" ht="19.5" customHeight="1"/>
    <row r="477" s="109" customFormat="1" ht="19.5" customHeight="1"/>
    <row r="478" s="109" customFormat="1" ht="19.5" customHeight="1"/>
    <row r="479" s="109" customFormat="1" ht="19.5" customHeight="1"/>
    <row r="480" s="109" customFormat="1" ht="19.5" customHeight="1"/>
    <row r="481" s="109" customFormat="1" ht="19.5" customHeight="1"/>
    <row r="482" s="109" customFormat="1" ht="19.5" customHeight="1"/>
    <row r="483" s="109" customFormat="1" ht="19.5" customHeight="1"/>
    <row r="484" s="109" customFormat="1" ht="19.5" customHeight="1"/>
    <row r="485" s="109" customFormat="1" ht="19.5" customHeight="1"/>
    <row r="486" s="109" customFormat="1" ht="19.5" customHeight="1"/>
    <row r="487" s="109" customFormat="1" ht="19.5" customHeight="1"/>
    <row r="488" s="109" customFormat="1" ht="19.5" customHeight="1"/>
    <row r="489" s="109" customFormat="1" ht="19.5" customHeight="1"/>
    <row r="490" s="109" customFormat="1" ht="19.5" customHeight="1"/>
    <row r="491" s="109" customFormat="1" ht="19.5" customHeight="1"/>
    <row r="492" s="109" customFormat="1" ht="19.5" customHeight="1"/>
    <row r="493" s="109" customFormat="1" ht="19.5" customHeight="1"/>
    <row r="494" s="109" customFormat="1" ht="19.5" customHeight="1"/>
    <row r="495" s="109" customFormat="1" ht="19.5" customHeight="1"/>
    <row r="496" s="109" customFormat="1" ht="19.5" customHeight="1"/>
    <row r="497" s="109" customFormat="1" ht="19.5" customHeight="1"/>
    <row r="498" s="109" customFormat="1" ht="19.5" customHeight="1"/>
    <row r="499" s="109" customFormat="1" ht="19.5" customHeight="1"/>
    <row r="500" s="109" customFormat="1" ht="19.5" customHeight="1"/>
    <row r="501" s="109" customFormat="1" ht="19.5" customHeight="1"/>
    <row r="502" s="109" customFormat="1" ht="19.5" customHeight="1"/>
    <row r="503" s="109" customFormat="1" ht="19.5" customHeight="1"/>
    <row r="504" s="109" customFormat="1" ht="19.5" customHeight="1"/>
    <row r="505" s="109" customFormat="1" ht="19.5" customHeight="1"/>
    <row r="506" s="109" customFormat="1" ht="19.5" customHeight="1"/>
    <row r="507" s="109" customFormat="1" ht="19.5" customHeight="1"/>
    <row r="508" s="109" customFormat="1" ht="19.5" customHeight="1"/>
    <row r="509" s="109" customFormat="1" ht="19.5" customHeight="1"/>
    <row r="510" s="109" customFormat="1" ht="19.5" customHeight="1"/>
    <row r="511" s="109" customFormat="1" ht="19.5" customHeight="1"/>
    <row r="512" s="109" customFormat="1" ht="19.5" customHeight="1"/>
    <row r="513" s="109" customFormat="1" ht="19.5" customHeight="1"/>
    <row r="514" s="109" customFormat="1" ht="19.5" customHeight="1"/>
    <row r="515" s="109" customFormat="1" ht="19.5" customHeight="1"/>
    <row r="516" s="109" customFormat="1" ht="19.5" customHeight="1"/>
    <row r="517" s="109" customFormat="1" ht="19.5" customHeight="1"/>
    <row r="518" s="109" customFormat="1" ht="19.5" customHeight="1"/>
    <row r="519" s="109" customFormat="1" ht="19.5" customHeight="1"/>
    <row r="520" s="109" customFormat="1" ht="19.5" customHeight="1"/>
    <row r="521" s="109" customFormat="1" ht="19.5" customHeight="1"/>
    <row r="522" s="109" customFormat="1" ht="19.5" customHeight="1"/>
    <row r="523" s="109" customFormat="1" ht="19.5" customHeight="1"/>
    <row r="524" s="109" customFormat="1" ht="19.5" customHeight="1"/>
    <row r="525" s="109" customFormat="1" ht="19.5" customHeight="1"/>
    <row r="526" s="109" customFormat="1" ht="19.5" customHeight="1"/>
    <row r="527" s="109" customFormat="1" ht="19.5" customHeight="1"/>
    <row r="528" s="109" customFormat="1" ht="19.5" customHeight="1"/>
    <row r="529" s="109" customFormat="1" ht="19.5" customHeight="1"/>
    <row r="530" s="109" customFormat="1" ht="19.5" customHeight="1"/>
    <row r="531" s="109" customFormat="1" ht="19.5" customHeight="1"/>
    <row r="532" s="109" customFormat="1" ht="19.5" customHeight="1"/>
    <row r="533" s="109" customFormat="1" ht="19.5" customHeight="1"/>
    <row r="534" s="109" customFormat="1" ht="19.5" customHeight="1"/>
    <row r="535" s="109" customFormat="1" ht="19.5" customHeight="1"/>
    <row r="536" s="109" customFormat="1" ht="19.5" customHeight="1"/>
    <row r="537" s="109" customFormat="1" ht="19.5" customHeight="1"/>
    <row r="538" s="109" customFormat="1" ht="19.5" customHeight="1"/>
    <row r="539" s="109" customFormat="1" ht="19.5" customHeight="1"/>
    <row r="540" s="109" customFormat="1" ht="19.5" customHeight="1"/>
    <row r="541" s="109" customFormat="1" ht="19.5" customHeight="1"/>
    <row r="542" s="109" customFormat="1" ht="19.5" customHeight="1"/>
    <row r="543" s="109" customFormat="1" ht="19.5" customHeight="1"/>
    <row r="544" s="109" customFormat="1" ht="19.5" customHeight="1"/>
    <row r="545" s="109" customFormat="1" ht="19.5" customHeight="1"/>
    <row r="546" s="109" customFormat="1" ht="19.5" customHeight="1"/>
    <row r="547" s="109" customFormat="1" ht="19.5" customHeight="1"/>
    <row r="548" s="109" customFormat="1" ht="19.5" customHeight="1"/>
    <row r="549" s="109" customFormat="1" ht="19.5" customHeight="1"/>
    <row r="550" s="109" customFormat="1" ht="19.5" customHeight="1"/>
    <row r="551" s="109" customFormat="1" ht="19.5" customHeight="1"/>
    <row r="552" s="109" customFormat="1" ht="19.5" customHeight="1"/>
    <row r="553" s="109" customFormat="1" ht="19.5" customHeight="1"/>
    <row r="554" s="109" customFormat="1" ht="19.5" customHeight="1"/>
    <row r="555" s="109" customFormat="1" ht="19.5" customHeight="1"/>
    <row r="556" s="109" customFormat="1" ht="19.5" customHeight="1"/>
    <row r="557" s="109" customFormat="1" ht="19.5" customHeight="1"/>
    <row r="558" s="109" customFormat="1" ht="19.5" customHeight="1"/>
    <row r="559" s="109" customFormat="1" ht="19.5" customHeight="1"/>
    <row r="560" s="109" customFormat="1" ht="19.5" customHeight="1"/>
    <row r="561" s="109" customFormat="1" ht="19.5" customHeight="1"/>
    <row r="562" s="109" customFormat="1" ht="19.5" customHeight="1"/>
    <row r="563" s="109" customFormat="1" ht="19.5" customHeight="1"/>
    <row r="564" s="109" customFormat="1" ht="19.5" customHeight="1"/>
    <row r="565" s="109" customFormat="1" ht="19.5" customHeight="1"/>
    <row r="566" s="109" customFormat="1" ht="19.5" customHeight="1"/>
    <row r="567" s="109" customFormat="1" ht="19.5" customHeight="1"/>
    <row r="568" s="109" customFormat="1" ht="19.5" customHeight="1"/>
    <row r="569" s="109" customFormat="1" ht="19.5" customHeight="1"/>
    <row r="570" s="109" customFormat="1" ht="19.5" customHeight="1"/>
    <row r="571" s="109" customFormat="1" ht="19.5" customHeight="1"/>
    <row r="572" s="109" customFormat="1" ht="19.5" customHeight="1"/>
    <row r="573" s="109" customFormat="1" ht="19.5" customHeight="1"/>
    <row r="574" s="109" customFormat="1" ht="19.5" customHeight="1"/>
    <row r="575" s="109" customFormat="1" ht="19.5" customHeight="1"/>
    <row r="576" s="109" customFormat="1" ht="19.5" customHeight="1"/>
    <row r="577" s="109" customFormat="1" ht="19.5" customHeight="1"/>
    <row r="578" s="109" customFormat="1" ht="19.5" customHeight="1"/>
    <row r="579" s="109" customFormat="1" ht="19.5" customHeight="1"/>
    <row r="580" s="109" customFormat="1" ht="19.5" customHeight="1"/>
    <row r="581" s="109" customFormat="1" ht="19.5" customHeight="1"/>
    <row r="582" s="109" customFormat="1" ht="19.5" customHeight="1"/>
    <row r="583" s="109" customFormat="1" ht="19.5" customHeight="1"/>
    <row r="584" s="109" customFormat="1" ht="19.5" customHeight="1"/>
    <row r="585" s="109" customFormat="1" ht="19.5" customHeight="1"/>
    <row r="586" s="109" customFormat="1" ht="19.5" customHeight="1"/>
    <row r="587" s="109" customFormat="1" ht="19.5" customHeight="1"/>
    <row r="588" s="109" customFormat="1" ht="19.5" customHeight="1"/>
    <row r="589" s="109" customFormat="1" ht="19.5" customHeight="1"/>
    <row r="590" s="109" customFormat="1" ht="19.5" customHeight="1"/>
    <row r="591" s="109" customFormat="1" ht="19.5" customHeight="1"/>
    <row r="592" s="109" customFormat="1" ht="19.5" customHeight="1"/>
    <row r="593" s="109" customFormat="1" ht="19.5" customHeight="1"/>
    <row r="594" s="109" customFormat="1" ht="19.5" customHeight="1"/>
    <row r="595" s="109" customFormat="1" ht="19.5" customHeight="1"/>
    <row r="596" s="109" customFormat="1" ht="19.5" customHeight="1"/>
    <row r="597" s="109" customFormat="1" ht="19.5" customHeight="1"/>
    <row r="598" s="109" customFormat="1" ht="19.5" customHeight="1"/>
    <row r="599" s="109" customFormat="1" ht="19.5" customHeight="1"/>
    <row r="600" s="109" customFormat="1" ht="19.5" customHeight="1"/>
    <row r="601" s="109" customFormat="1" ht="19.5" customHeight="1"/>
    <row r="602" s="109" customFormat="1" ht="19.5" customHeight="1"/>
    <row r="603" s="109" customFormat="1" ht="19.5" customHeight="1"/>
    <row r="604" s="109" customFormat="1" ht="19.5" customHeight="1"/>
    <row r="605" s="109" customFormat="1" ht="19.5" customHeight="1"/>
    <row r="606" s="109" customFormat="1" ht="19.5" customHeight="1"/>
    <row r="607" s="109" customFormat="1" ht="19.5" customHeight="1"/>
    <row r="608" s="109" customFormat="1" ht="19.5" customHeight="1"/>
    <row r="609" s="109" customFormat="1" ht="19.5" customHeight="1"/>
    <row r="610" s="109" customFormat="1" ht="19.5" customHeight="1"/>
    <row r="611" s="109" customFormat="1" ht="19.5" customHeight="1"/>
    <row r="612" s="109" customFormat="1" ht="19.5" customHeight="1"/>
    <row r="613" s="109" customFormat="1" ht="19.5" customHeight="1"/>
    <row r="614" s="109" customFormat="1" ht="19.5" customHeight="1"/>
    <row r="615" s="109" customFormat="1" ht="19.5" customHeight="1"/>
    <row r="616" s="109" customFormat="1" ht="19.5" customHeight="1"/>
    <row r="617" s="109" customFormat="1" ht="19.5" customHeight="1"/>
    <row r="618" s="109" customFormat="1" ht="19.5" customHeight="1"/>
    <row r="619" s="109" customFormat="1" ht="19.5" customHeight="1"/>
    <row r="620" s="109" customFormat="1" ht="19.5" customHeight="1"/>
    <row r="621" s="109" customFormat="1" ht="19.5" customHeight="1"/>
    <row r="622" s="109" customFormat="1" ht="19.5" customHeight="1"/>
    <row r="623" s="109" customFormat="1" ht="19.5" customHeight="1"/>
    <row r="624" s="109" customFormat="1" ht="19.5" customHeight="1"/>
    <row r="625" s="109" customFormat="1" ht="19.5" customHeight="1"/>
    <row r="626" s="109" customFormat="1" ht="19.5" customHeight="1"/>
    <row r="627" s="109" customFormat="1" ht="19.5" customHeight="1"/>
    <row r="628" s="109" customFormat="1" ht="19.5" customHeight="1"/>
    <row r="629" s="109" customFormat="1" ht="19.5" customHeight="1"/>
    <row r="630" s="109" customFormat="1" ht="19.5" customHeight="1"/>
    <row r="631" s="109" customFormat="1" ht="19.5" customHeight="1"/>
    <row r="632" s="109" customFormat="1" ht="19.5" customHeight="1"/>
    <row r="633" s="109" customFormat="1" ht="19.5" customHeight="1"/>
    <row r="634" s="109" customFormat="1" ht="19.5" customHeight="1"/>
    <row r="635" s="109" customFormat="1" ht="19.5" customHeight="1"/>
    <row r="636" s="109" customFormat="1" ht="19.5" customHeight="1"/>
    <row r="637" s="109" customFormat="1" ht="19.5" customHeight="1"/>
    <row r="638" s="109" customFormat="1" ht="19.5" customHeight="1"/>
    <row r="639" s="109" customFormat="1" ht="19.5" customHeight="1"/>
    <row r="640" s="109" customFormat="1" ht="19.5" customHeight="1"/>
    <row r="641" s="109" customFormat="1" ht="19.5" customHeight="1"/>
    <row r="642" s="109" customFormat="1" ht="19.5" customHeight="1"/>
    <row r="643" s="109" customFormat="1" ht="19.5" customHeight="1"/>
    <row r="644" s="109" customFormat="1" ht="19.5" customHeight="1"/>
    <row r="645" s="109" customFormat="1" ht="19.5" customHeight="1"/>
    <row r="646" s="109" customFormat="1" ht="19.5" customHeight="1"/>
    <row r="647" s="109" customFormat="1" ht="19.5" customHeight="1"/>
    <row r="648" s="109" customFormat="1" ht="19.5" customHeight="1"/>
    <row r="649" s="109" customFormat="1" ht="19.5" customHeight="1"/>
    <row r="650" s="109" customFormat="1" ht="19.5" customHeight="1"/>
    <row r="651" s="109" customFormat="1" ht="19.5" customHeight="1"/>
    <row r="652" s="109" customFormat="1" ht="19.5" customHeight="1"/>
    <row r="653" s="109" customFormat="1" ht="19.5" customHeight="1"/>
    <row r="654" s="109" customFormat="1" ht="19.5" customHeight="1"/>
    <row r="655" s="109" customFormat="1" ht="19.5" customHeight="1"/>
    <row r="656" s="109" customFormat="1" ht="19.5" customHeight="1"/>
    <row r="657" s="109" customFormat="1" ht="19.5" customHeight="1"/>
    <row r="658" s="109" customFormat="1" ht="19.5" customHeight="1"/>
    <row r="659" s="109" customFormat="1" ht="19.5" customHeight="1"/>
    <row r="660" s="109" customFormat="1" ht="19.5" customHeight="1"/>
    <row r="661" s="109" customFormat="1" ht="19.5" customHeight="1"/>
    <row r="662" s="109" customFormat="1" ht="19.5" customHeight="1"/>
    <row r="663" s="109" customFormat="1" ht="19.5" customHeight="1"/>
    <row r="664" s="109" customFormat="1" ht="19.5" customHeight="1"/>
    <row r="665" s="109" customFormat="1" ht="19.5" customHeight="1"/>
    <row r="666" s="109" customFormat="1" ht="19.5" customHeight="1"/>
    <row r="667" s="109" customFormat="1" ht="19.5" customHeight="1"/>
    <row r="668" s="109" customFormat="1" ht="19.5" customHeight="1"/>
    <row r="669" s="109" customFormat="1" ht="19.5" customHeight="1"/>
    <row r="670" s="109" customFormat="1" ht="19.5" customHeight="1"/>
    <row r="671" s="109" customFormat="1" ht="19.5" customHeight="1"/>
    <row r="672" s="109" customFormat="1" ht="19.5" customHeight="1"/>
    <row r="673" s="109" customFormat="1" ht="19.5" customHeight="1"/>
    <row r="674" s="109" customFormat="1" ht="19.5" customHeight="1"/>
    <row r="675" s="109" customFormat="1" ht="19.5" customHeight="1"/>
    <row r="676" s="109" customFormat="1" ht="19.5" customHeight="1"/>
    <row r="677" s="109" customFormat="1" ht="19.5" customHeight="1"/>
    <row r="678" s="109" customFormat="1" ht="19.5" customHeight="1"/>
    <row r="679" s="109" customFormat="1" ht="19.5" customHeight="1"/>
    <row r="680" s="109" customFormat="1" ht="19.5" customHeight="1"/>
    <row r="681" s="109" customFormat="1" ht="19.5" customHeight="1"/>
    <row r="682" s="109" customFormat="1" ht="19.5" customHeight="1"/>
    <row r="683" s="109" customFormat="1" ht="19.5" customHeight="1"/>
    <row r="684" s="109" customFormat="1" ht="19.5" customHeight="1"/>
    <row r="685" s="109" customFormat="1" ht="19.5" customHeight="1"/>
    <row r="686" s="109" customFormat="1" ht="19.5" customHeight="1"/>
    <row r="687" s="109" customFormat="1" ht="19.5" customHeight="1"/>
    <row r="688" s="109" customFormat="1" ht="19.5" customHeight="1"/>
    <row r="689" s="109" customFormat="1" ht="19.5" customHeight="1"/>
    <row r="690" s="109" customFormat="1" ht="19.5" customHeight="1"/>
    <row r="691" s="109" customFormat="1" ht="19.5" customHeight="1"/>
    <row r="692" s="109" customFormat="1" ht="19.5" customHeight="1"/>
    <row r="693" s="109" customFormat="1" ht="19.5" customHeight="1"/>
    <row r="694" s="109" customFormat="1" ht="19.5" customHeight="1"/>
    <row r="695" s="109" customFormat="1" ht="19.5" customHeight="1"/>
    <row r="696" s="109" customFormat="1" ht="19.5" customHeight="1"/>
    <row r="697" s="109" customFormat="1" ht="19.5" customHeight="1"/>
    <row r="698" s="109" customFormat="1" ht="19.5" customHeight="1"/>
    <row r="699" s="109" customFormat="1" ht="19.5" customHeight="1"/>
    <row r="700" s="109" customFormat="1" ht="19.5" customHeight="1"/>
    <row r="701" s="109" customFormat="1" ht="19.5" customHeight="1"/>
    <row r="702" s="109" customFormat="1" ht="19.5" customHeight="1"/>
    <row r="703" s="109" customFormat="1" ht="19.5" customHeight="1"/>
    <row r="704" s="109" customFormat="1" ht="19.5" customHeight="1"/>
    <row r="705" s="109" customFormat="1" ht="19.5" customHeight="1"/>
    <row r="706" s="109" customFormat="1" ht="19.5" customHeight="1"/>
    <row r="707" s="109" customFormat="1" ht="19.5" customHeight="1"/>
    <row r="708" s="109" customFormat="1" ht="19.5" customHeight="1"/>
    <row r="709" s="109" customFormat="1" ht="19.5" customHeight="1"/>
    <row r="710" s="109" customFormat="1" ht="19.5" customHeight="1"/>
    <row r="711" s="109" customFormat="1" ht="19.5" customHeight="1"/>
    <row r="712" s="109" customFormat="1" ht="19.5" customHeight="1"/>
    <row r="713" s="109" customFormat="1" ht="19.5" customHeight="1"/>
    <row r="714" s="109" customFormat="1" ht="19.5" customHeight="1"/>
    <row r="715" s="109" customFormat="1" ht="19.5" customHeight="1"/>
    <row r="716" s="109" customFormat="1" ht="19.5" customHeight="1"/>
    <row r="717" s="109" customFormat="1" ht="19.5" customHeight="1"/>
    <row r="718" s="109" customFormat="1" ht="19.5" customHeight="1"/>
    <row r="719" s="109" customFormat="1" ht="19.5" customHeight="1"/>
    <row r="720" s="109" customFormat="1" ht="19.5" customHeight="1"/>
    <row r="721" s="109" customFormat="1" ht="19.5" customHeight="1"/>
    <row r="722" s="109" customFormat="1" ht="19.5" customHeight="1"/>
    <row r="723" s="109" customFormat="1" ht="19.5" customHeight="1"/>
    <row r="724" s="109" customFormat="1" ht="19.5" customHeight="1"/>
    <row r="725" s="109" customFormat="1" ht="19.5" customHeight="1"/>
    <row r="726" s="109" customFormat="1" ht="19.5" customHeight="1"/>
    <row r="727" s="109" customFormat="1" ht="19.5" customHeight="1"/>
    <row r="728" s="109" customFormat="1" ht="19.5" customHeight="1"/>
    <row r="729" s="109" customFormat="1" ht="19.5" customHeight="1"/>
    <row r="730" s="109" customFormat="1" ht="19.5" customHeight="1"/>
    <row r="731" s="109" customFormat="1" ht="19.5" customHeight="1"/>
    <row r="732" s="109" customFormat="1" ht="19.5" customHeight="1"/>
    <row r="733" s="109" customFormat="1" ht="19.5" customHeight="1"/>
    <row r="734" s="109" customFormat="1" ht="19.5" customHeight="1"/>
    <row r="735" s="109" customFormat="1" ht="19.5" customHeight="1"/>
    <row r="736" s="109" customFormat="1" ht="19.5" customHeight="1"/>
    <row r="737" s="109" customFormat="1" ht="19.5" customHeight="1"/>
    <row r="738" s="109" customFormat="1" ht="19.5" customHeight="1"/>
    <row r="739" s="109" customFormat="1" ht="19.5" customHeight="1"/>
    <row r="740" s="109" customFormat="1" ht="19.5" customHeight="1"/>
    <row r="741" s="109" customFormat="1" ht="19.5" customHeight="1"/>
    <row r="742" s="109" customFormat="1" ht="19.5" customHeight="1"/>
    <row r="743" s="109" customFormat="1" ht="19.5" customHeight="1"/>
    <row r="744" s="109" customFormat="1" ht="19.5" customHeight="1"/>
    <row r="745" s="109" customFormat="1" ht="19.5" customHeight="1"/>
    <row r="746" s="109" customFormat="1" ht="19.5" customHeight="1"/>
    <row r="747" s="109" customFormat="1" ht="19.5" customHeight="1"/>
    <row r="748" s="109" customFormat="1" ht="19.5" customHeight="1"/>
    <row r="749" s="109" customFormat="1" ht="19.5" customHeight="1"/>
    <row r="750" s="109" customFormat="1" ht="19.5" customHeight="1"/>
    <row r="751" s="109" customFormat="1" ht="19.5" customHeight="1"/>
    <row r="752" s="109" customFormat="1" ht="19.5" customHeight="1"/>
    <row r="753" s="109" customFormat="1" ht="19.5" customHeight="1"/>
    <row r="754" s="109" customFormat="1" ht="19.5" customHeight="1"/>
    <row r="755" s="109" customFormat="1" ht="19.5" customHeight="1"/>
    <row r="756" s="109" customFormat="1" ht="19.5" customHeight="1"/>
    <row r="757" s="109" customFormat="1" ht="19.5" customHeight="1"/>
    <row r="758" s="109" customFormat="1" ht="19.5" customHeight="1"/>
    <row r="759" s="109" customFormat="1" ht="19.5" customHeight="1"/>
    <row r="760" s="109" customFormat="1" ht="19.5" customHeight="1"/>
    <row r="761" s="109" customFormat="1" ht="19.5" customHeight="1"/>
    <row r="762" s="109" customFormat="1" ht="19.5" customHeight="1"/>
    <row r="763" s="109" customFormat="1" ht="19.5" customHeight="1"/>
    <row r="764" s="109" customFormat="1" ht="19.5" customHeight="1"/>
    <row r="765" s="109" customFormat="1" ht="19.5" customHeight="1"/>
    <row r="766" s="109" customFormat="1" ht="19.5" customHeight="1"/>
    <row r="767" s="109" customFormat="1" ht="19.5" customHeight="1"/>
    <row r="768" s="109" customFormat="1" ht="19.5" customHeight="1"/>
    <row r="769" s="109" customFormat="1" ht="19.5" customHeight="1"/>
    <row r="770" s="109" customFormat="1" ht="19.5" customHeight="1"/>
    <row r="771" s="109" customFormat="1" ht="19.5" customHeight="1"/>
    <row r="772" s="109" customFormat="1" ht="19.5" customHeight="1"/>
    <row r="773" s="109" customFormat="1" ht="19.5" customHeight="1"/>
    <row r="774" s="109" customFormat="1" ht="19.5" customHeight="1"/>
    <row r="775" s="109" customFormat="1" ht="19.5" customHeight="1"/>
    <row r="776" s="109" customFormat="1" ht="19.5" customHeight="1"/>
    <row r="777" s="109" customFormat="1" ht="19.5" customHeight="1"/>
    <row r="778" s="109" customFormat="1" ht="19.5" customHeight="1"/>
    <row r="779" s="109" customFormat="1" ht="19.5" customHeight="1"/>
    <row r="780" s="109" customFormat="1" ht="19.5" customHeight="1"/>
    <row r="781" s="109" customFormat="1" ht="19.5" customHeight="1"/>
    <row r="782" s="109" customFormat="1" ht="19.5" customHeight="1"/>
    <row r="783" s="109" customFormat="1" ht="19.5" customHeight="1"/>
    <row r="784" s="109" customFormat="1" ht="19.5" customHeight="1"/>
    <row r="785" s="109" customFormat="1" ht="19.5" customHeight="1"/>
    <row r="786" s="109" customFormat="1" ht="19.5" customHeight="1"/>
    <row r="787" s="109" customFormat="1" ht="19.5" customHeight="1"/>
    <row r="788" s="109" customFormat="1" ht="19.5" customHeight="1"/>
    <row r="789" s="109" customFormat="1" ht="19.5" customHeight="1"/>
    <row r="790" s="109" customFormat="1" ht="19.5" customHeight="1"/>
    <row r="791" s="109" customFormat="1" ht="19.5" customHeight="1"/>
    <row r="792" s="109" customFormat="1" ht="19.5" customHeight="1"/>
    <row r="793" s="109" customFormat="1" ht="19.5" customHeight="1"/>
    <row r="794" s="109" customFormat="1" ht="19.5" customHeight="1"/>
    <row r="795" s="109" customFormat="1" ht="19.5" customHeight="1"/>
    <row r="796" s="109" customFormat="1" ht="19.5" customHeight="1"/>
    <row r="797" s="109" customFormat="1" ht="19.5" customHeight="1"/>
    <row r="798" s="109" customFormat="1" ht="19.5" customHeight="1"/>
    <row r="799" s="109" customFormat="1" ht="19.5" customHeight="1"/>
    <row r="800" s="109" customFormat="1" ht="19.5" customHeight="1"/>
    <row r="801" s="109" customFormat="1" ht="19.5" customHeight="1"/>
    <row r="802" s="109" customFormat="1" ht="19.5" customHeight="1"/>
    <row r="803" s="109" customFormat="1" ht="19.5" customHeight="1"/>
    <row r="804" s="109" customFormat="1" ht="19.5" customHeight="1"/>
    <row r="805" s="109" customFormat="1" ht="19.5" customHeight="1"/>
    <row r="806" s="109" customFormat="1" ht="19.5" customHeight="1"/>
    <row r="807" s="109" customFormat="1" ht="19.5" customHeight="1"/>
    <row r="808" s="109" customFormat="1" ht="19.5" customHeight="1"/>
    <row r="809" s="109" customFormat="1" ht="19.5" customHeight="1"/>
    <row r="810" s="109" customFormat="1" ht="19.5" customHeight="1"/>
    <row r="811" s="109" customFormat="1" ht="19.5" customHeight="1"/>
    <row r="812" s="109" customFormat="1" ht="19.5" customHeight="1"/>
    <row r="813" s="109" customFormat="1" ht="19.5" customHeight="1"/>
    <row r="814" s="109" customFormat="1" ht="19.5" customHeight="1"/>
    <row r="815" s="109" customFormat="1" ht="19.5" customHeight="1"/>
    <row r="816" s="109" customFormat="1" ht="19.5" customHeight="1"/>
    <row r="817" s="109" customFormat="1" ht="19.5" customHeight="1"/>
    <row r="818" s="109" customFormat="1" ht="19.5" customHeight="1"/>
    <row r="819" s="109" customFormat="1" ht="19.5" customHeight="1"/>
    <row r="820" s="109" customFormat="1" ht="19.5" customHeight="1"/>
    <row r="821" s="109" customFormat="1" ht="19.5" customHeight="1"/>
    <row r="822" s="109" customFormat="1" ht="19.5" customHeight="1"/>
    <row r="823" s="109" customFormat="1" ht="19.5" customHeight="1"/>
    <row r="824" s="109" customFormat="1" ht="19.5" customHeight="1"/>
    <row r="825" s="109" customFormat="1" ht="19.5" customHeight="1"/>
    <row r="826" s="109" customFormat="1" ht="19.5" customHeight="1"/>
    <row r="827" s="109" customFormat="1" ht="19.5" customHeight="1"/>
    <row r="828" s="109" customFormat="1" ht="19.5" customHeight="1"/>
    <row r="829" s="109" customFormat="1" ht="19.5" customHeight="1"/>
    <row r="830" s="109" customFormat="1" ht="19.5" customHeight="1"/>
    <row r="831" s="109" customFormat="1" ht="19.5" customHeight="1"/>
    <row r="832" s="109" customFormat="1" ht="19.5" customHeight="1"/>
    <row r="833" s="109" customFormat="1" ht="19.5" customHeight="1"/>
    <row r="834" s="109" customFormat="1" ht="19.5" customHeight="1"/>
    <row r="835" s="109" customFormat="1" ht="19.5" customHeight="1"/>
    <row r="836" s="109" customFormat="1" ht="19.5" customHeight="1"/>
    <row r="837" s="109" customFormat="1" ht="19.5" customHeight="1"/>
    <row r="838" s="109" customFormat="1" ht="19.5" customHeight="1"/>
    <row r="839" s="109" customFormat="1" ht="19.5" customHeight="1"/>
    <row r="840" s="109" customFormat="1" ht="19.5" customHeight="1"/>
    <row r="841" s="109" customFormat="1" ht="19.5" customHeight="1"/>
    <row r="842" s="109" customFormat="1" ht="19.5" customHeight="1"/>
    <row r="843" s="109" customFormat="1" ht="19.5" customHeight="1"/>
    <row r="844" s="109" customFormat="1" ht="19.5" customHeight="1"/>
    <row r="845" s="109" customFormat="1" ht="19.5" customHeight="1"/>
    <row r="846" s="109" customFormat="1" ht="19.5" customHeight="1"/>
    <row r="847" s="109" customFormat="1" ht="19.5" customHeight="1"/>
    <row r="848" s="109" customFormat="1" ht="19.5" customHeight="1"/>
    <row r="849" s="109" customFormat="1" ht="19.5" customHeight="1"/>
    <row r="850" s="109" customFormat="1" ht="19.5" customHeight="1"/>
    <row r="851" s="109" customFormat="1" ht="19.5" customHeight="1"/>
    <row r="852" s="109" customFormat="1" ht="19.5" customHeight="1"/>
    <row r="853" s="109" customFormat="1" ht="19.5" customHeight="1"/>
    <row r="854" s="109" customFormat="1" ht="19.5" customHeight="1"/>
    <row r="855" s="109" customFormat="1" ht="19.5" customHeight="1"/>
    <row r="856" s="109" customFormat="1" ht="19.5" customHeight="1"/>
    <row r="857" s="109" customFormat="1" ht="19.5" customHeight="1"/>
    <row r="858" s="109" customFormat="1" ht="19.5" customHeight="1"/>
    <row r="859" s="109" customFormat="1" ht="19.5" customHeight="1"/>
    <row r="860" s="109" customFormat="1" ht="19.5" customHeight="1"/>
    <row r="861" s="109" customFormat="1" ht="19.5" customHeight="1"/>
    <row r="862" s="109" customFormat="1" ht="19.5" customHeight="1"/>
    <row r="863" s="109" customFormat="1" ht="19.5" customHeight="1"/>
    <row r="864" s="109" customFormat="1" ht="19.5" customHeight="1"/>
    <row r="865" s="109" customFormat="1" ht="19.5" customHeight="1"/>
    <row r="866" s="109" customFormat="1" ht="19.5" customHeight="1"/>
    <row r="867" s="109" customFormat="1" ht="19.5" customHeight="1"/>
    <row r="868" s="109" customFormat="1" ht="19.5" customHeight="1"/>
    <row r="869" s="109" customFormat="1" ht="19.5" customHeight="1"/>
    <row r="870" s="109" customFormat="1" ht="19.5" customHeight="1"/>
    <row r="871" s="109" customFormat="1" ht="19.5" customHeight="1"/>
    <row r="872" s="109" customFormat="1" ht="19.5" customHeight="1"/>
    <row r="873" s="109" customFormat="1" ht="19.5" customHeight="1"/>
    <row r="874" s="109" customFormat="1" ht="19.5" customHeight="1"/>
    <row r="875" s="109" customFormat="1" ht="19.5" customHeight="1"/>
    <row r="876" s="109" customFormat="1" ht="19.5" customHeight="1"/>
    <row r="877" s="109" customFormat="1" ht="19.5" customHeight="1"/>
    <row r="878" s="109" customFormat="1" ht="19.5" customHeight="1"/>
    <row r="879" s="109" customFormat="1" ht="19.5" customHeight="1"/>
    <row r="880" s="109" customFormat="1" ht="19.5" customHeight="1"/>
    <row r="881" s="109" customFormat="1" ht="19.5" customHeight="1"/>
    <row r="882" s="109" customFormat="1" ht="19.5" customHeight="1"/>
    <row r="883" s="109" customFormat="1" ht="19.5" customHeight="1"/>
    <row r="884" s="109" customFormat="1" ht="19.5" customHeight="1"/>
    <row r="885" s="109" customFormat="1" ht="19.5" customHeight="1"/>
    <row r="886" s="109" customFormat="1" ht="19.5" customHeight="1"/>
    <row r="887" s="109" customFormat="1" ht="19.5" customHeight="1"/>
    <row r="888" s="109" customFormat="1" ht="19.5" customHeight="1"/>
    <row r="889" s="109" customFormat="1" ht="19.5" customHeight="1"/>
    <row r="890" s="109" customFormat="1" ht="19.5" customHeight="1"/>
    <row r="891" s="109" customFormat="1" ht="19.5" customHeight="1"/>
    <row r="892" s="109" customFormat="1" ht="19.5" customHeight="1"/>
    <row r="893" s="109" customFormat="1" ht="19.5" customHeight="1"/>
    <row r="894" s="109" customFormat="1" ht="19.5" customHeight="1"/>
    <row r="895" s="109" customFormat="1" ht="19.5" customHeight="1"/>
    <row r="896" s="109" customFormat="1" ht="19.5" customHeight="1"/>
    <row r="897" s="109" customFormat="1" ht="19.5" customHeight="1"/>
    <row r="898" s="109" customFormat="1" ht="19.5" customHeight="1"/>
    <row r="899" s="109" customFormat="1" ht="19.5" customHeight="1"/>
    <row r="900" s="109" customFormat="1" ht="19.5" customHeight="1"/>
    <row r="901" s="109" customFormat="1" ht="19.5" customHeight="1"/>
    <row r="902" s="109" customFormat="1" ht="19.5" customHeight="1"/>
    <row r="903" s="109" customFormat="1" ht="19.5" customHeight="1"/>
    <row r="904" s="109" customFormat="1" ht="19.5" customHeight="1"/>
    <row r="905" s="109" customFormat="1" ht="19.5" customHeight="1"/>
    <row r="906" s="109" customFormat="1" ht="19.5" customHeight="1"/>
    <row r="907" s="109" customFormat="1" ht="19.5" customHeight="1"/>
    <row r="908" s="109" customFormat="1" ht="19.5" customHeight="1"/>
    <row r="909" s="109" customFormat="1" ht="19.5" customHeight="1"/>
    <row r="910" s="109" customFormat="1" ht="19.5" customHeight="1"/>
    <row r="911" s="109" customFormat="1" ht="19.5" customHeight="1"/>
    <row r="912" s="109" customFormat="1" ht="19.5" customHeight="1"/>
    <row r="913" s="109" customFormat="1" ht="19.5" customHeight="1"/>
    <row r="914" s="109" customFormat="1" ht="19.5" customHeight="1"/>
    <row r="915" s="109" customFormat="1" ht="19.5" customHeight="1"/>
    <row r="916" s="109" customFormat="1" ht="19.5" customHeight="1"/>
    <row r="917" s="109" customFormat="1" ht="19.5" customHeight="1"/>
    <row r="918" s="109" customFormat="1" ht="19.5" customHeight="1"/>
    <row r="919" s="109" customFormat="1" ht="19.5" customHeight="1"/>
    <row r="920" s="109" customFormat="1" ht="19.5" customHeight="1"/>
    <row r="921" s="109" customFormat="1" ht="19.5" customHeight="1"/>
    <row r="922" s="109" customFormat="1" ht="19.5" customHeight="1"/>
    <row r="923" s="109" customFormat="1" ht="19.5" customHeight="1"/>
    <row r="924" s="109" customFormat="1" ht="19.5" customHeight="1"/>
    <row r="925" s="109" customFormat="1" ht="19.5" customHeight="1"/>
    <row r="926" s="109" customFormat="1" ht="19.5" customHeight="1"/>
    <row r="927" s="109" customFormat="1" ht="19.5" customHeight="1"/>
    <row r="928" s="109" customFormat="1" ht="19.5" customHeight="1"/>
    <row r="929" s="109" customFormat="1" ht="19.5" customHeight="1"/>
    <row r="930" s="109" customFormat="1" ht="19.5" customHeight="1"/>
    <row r="931" s="109" customFormat="1" ht="19.5" customHeight="1"/>
    <row r="932" s="109" customFormat="1" ht="19.5" customHeight="1"/>
    <row r="933" s="109" customFormat="1" ht="19.5" customHeight="1"/>
    <row r="934" s="109" customFormat="1" ht="19.5" customHeight="1"/>
    <row r="935" s="109" customFormat="1" ht="19.5" customHeight="1"/>
    <row r="936" s="109" customFormat="1" ht="19.5" customHeight="1"/>
    <row r="937" s="109" customFormat="1" ht="19.5" customHeight="1"/>
    <row r="938" s="109" customFormat="1" ht="19.5" customHeight="1"/>
    <row r="939" s="109" customFormat="1" ht="19.5" customHeight="1"/>
    <row r="940" s="109" customFormat="1" ht="19.5" customHeight="1"/>
    <row r="941" s="109" customFormat="1" ht="19.5" customHeight="1"/>
    <row r="942" s="109" customFormat="1" ht="19.5" customHeight="1"/>
    <row r="943" s="109" customFormat="1" ht="19.5" customHeight="1"/>
    <row r="944" s="109" customFormat="1" ht="19.5" customHeight="1"/>
    <row r="945" s="109" customFormat="1" ht="19.5" customHeight="1"/>
    <row r="946" s="109" customFormat="1" ht="19.5" customHeight="1"/>
    <row r="947" s="109" customFormat="1" ht="19.5" customHeight="1"/>
    <row r="948" s="109" customFormat="1" ht="19.5" customHeight="1"/>
    <row r="949" s="109" customFormat="1" ht="19.5" customHeight="1"/>
    <row r="950" s="109" customFormat="1" ht="19.5" customHeight="1"/>
    <row r="951" s="109" customFormat="1" ht="19.5" customHeight="1"/>
    <row r="952" s="109" customFormat="1" ht="19.5" customHeight="1"/>
    <row r="953" s="109" customFormat="1" ht="19.5" customHeight="1"/>
    <row r="954" s="109" customFormat="1" ht="19.5" customHeight="1"/>
    <row r="955" s="109" customFormat="1" ht="19.5" customHeight="1"/>
    <row r="956" s="109" customFormat="1" ht="19.5" customHeight="1"/>
    <row r="957" s="109" customFormat="1" ht="19.5" customHeight="1"/>
    <row r="958" s="109" customFormat="1" ht="19.5" customHeight="1"/>
    <row r="959" s="109" customFormat="1" ht="19.5" customHeight="1"/>
    <row r="960" s="109" customFormat="1" ht="19.5" customHeight="1"/>
    <row r="961" s="109" customFormat="1" ht="19.5" customHeight="1"/>
    <row r="962" s="109" customFormat="1" ht="19.5" customHeight="1"/>
    <row r="963" s="109" customFormat="1" ht="19.5" customHeight="1"/>
    <row r="964" s="109" customFormat="1" ht="19.5" customHeight="1"/>
    <row r="965" s="109" customFormat="1" ht="19.5" customHeight="1"/>
    <row r="966" s="109" customFormat="1" ht="19.5" customHeight="1"/>
    <row r="967" s="109" customFormat="1" ht="19.5" customHeight="1"/>
    <row r="968" s="109" customFormat="1" ht="19.5" customHeight="1"/>
    <row r="969" s="109" customFormat="1" ht="19.5" customHeight="1"/>
    <row r="970" s="109" customFormat="1" ht="19.5" customHeight="1"/>
    <row r="971" s="109" customFormat="1" ht="19.5" customHeight="1"/>
    <row r="972" s="109" customFormat="1" ht="19.5" customHeight="1"/>
    <row r="973" s="109" customFormat="1" ht="19.5" customHeight="1"/>
    <row r="974" s="109" customFormat="1" ht="19.5" customHeight="1"/>
    <row r="975" s="109" customFormat="1" ht="19.5" customHeight="1"/>
    <row r="976" s="109" customFormat="1" ht="19.5" customHeight="1"/>
    <row r="977" s="109" customFormat="1" ht="19.5" customHeight="1"/>
    <row r="978" s="109" customFormat="1" ht="19.5" customHeight="1"/>
    <row r="979" s="109" customFormat="1" ht="19.5" customHeight="1"/>
    <row r="980" s="109" customFormat="1" ht="19.5" customHeight="1"/>
    <row r="981" s="109" customFormat="1" ht="19.5" customHeight="1"/>
    <row r="982" s="109" customFormat="1" ht="19.5" customHeight="1"/>
    <row r="983" s="109" customFormat="1" ht="19.5" customHeight="1"/>
    <row r="984" s="109" customFormat="1" ht="19.5" customHeight="1"/>
    <row r="985" s="109" customFormat="1" ht="19.5" customHeight="1"/>
    <row r="986" s="109" customFormat="1" ht="19.5" customHeight="1"/>
    <row r="987" s="109" customFormat="1" ht="19.5" customHeight="1"/>
    <row r="988" s="109" customFormat="1" ht="19.5" customHeight="1"/>
    <row r="989" s="109" customFormat="1" ht="19.5" customHeight="1"/>
    <row r="990" s="109" customFormat="1" ht="19.5" customHeight="1"/>
    <row r="991" s="109" customFormat="1" ht="19.5" customHeight="1"/>
    <row r="992" s="109" customFormat="1" ht="19.5" customHeight="1"/>
    <row r="993" s="109" customFormat="1" ht="19.5" customHeight="1"/>
    <row r="994" s="109" customFormat="1" ht="19.5" customHeight="1"/>
    <row r="995" s="109" customFormat="1" ht="19.5" customHeight="1"/>
    <row r="996" s="109" customFormat="1" ht="19.5" customHeight="1"/>
    <row r="997" s="109" customFormat="1" ht="19.5" customHeight="1"/>
    <row r="998" s="109" customFormat="1" ht="19.5" customHeight="1"/>
    <row r="999" s="109" customFormat="1" ht="19.5" customHeight="1"/>
    <row r="1000" s="109" customFormat="1" ht="19.5" customHeight="1"/>
    <row r="1001" s="109" customFormat="1" ht="19.5" customHeight="1"/>
    <row r="1002" s="109" customFormat="1" ht="19.5" customHeight="1"/>
    <row r="1003" s="109" customFormat="1" ht="19.5" customHeight="1"/>
    <row r="1004" s="109" customFormat="1" ht="19.5" customHeight="1"/>
    <row r="1005" s="109" customFormat="1" ht="19.5" customHeight="1"/>
  </sheetData>
  <sheetProtection/>
  <mergeCells count="1">
    <mergeCell ref="A1:D1"/>
  </mergeCells>
  <printOptions/>
  <pageMargins left="0.7513888888888889" right="0.7513888888888889" top="1" bottom="1" header="0.5" footer="0.5"/>
  <pageSetup horizontalDpi="600" verticalDpi="600" orientation="portrait" paperSize="9" scale="86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/>
  </sheetPr>
  <dimension ref="A1:B49"/>
  <sheetViews>
    <sheetView zoomScaleSheetLayoutView="100" workbookViewId="0" topLeftCell="A30">
      <selection activeCell="A30" sqref="A1:IV65536"/>
    </sheetView>
  </sheetViews>
  <sheetFormatPr defaultColWidth="8.75390625" defaultRowHeight="19.5" customHeight="1"/>
  <cols>
    <col min="1" max="1" width="55.00390625" style="129" customWidth="1"/>
    <col min="2" max="2" width="18.75390625" style="130" customWidth="1"/>
    <col min="3" max="3" width="26.625" style="129" customWidth="1"/>
    <col min="4" max="26" width="9.00390625" style="129" bestFit="1" customWidth="1"/>
    <col min="27" max="16384" width="8.75390625" style="129" customWidth="1"/>
  </cols>
  <sheetData>
    <row r="1" spans="1:2" s="133" customFormat="1" ht="25.5">
      <c r="A1" s="136" t="s">
        <v>1408</v>
      </c>
      <c r="B1" s="137"/>
    </row>
    <row r="2" s="134" customFormat="1" ht="21" customHeight="1">
      <c r="B2" s="138" t="s">
        <v>1</v>
      </c>
    </row>
    <row r="3" spans="1:2" s="135" customFormat="1" ht="30" customHeight="1">
      <c r="A3" s="132" t="s">
        <v>1133</v>
      </c>
      <c r="B3" s="132" t="s">
        <v>3</v>
      </c>
    </row>
    <row r="4" spans="1:2" s="135" customFormat="1" ht="21" customHeight="1">
      <c r="A4" s="120" t="s">
        <v>1358</v>
      </c>
      <c r="B4" s="120">
        <f>SUM(B5:B9)</f>
        <v>0</v>
      </c>
    </row>
    <row r="5" spans="1:2" s="135" customFormat="1" ht="21" customHeight="1">
      <c r="A5" s="120" t="s">
        <v>1360</v>
      </c>
      <c r="B5" s="120"/>
    </row>
    <row r="6" spans="1:2" s="135" customFormat="1" ht="21" customHeight="1">
      <c r="A6" s="120" t="s">
        <v>1362</v>
      </c>
      <c r="B6" s="120"/>
    </row>
    <row r="7" spans="1:2" s="135" customFormat="1" ht="21" customHeight="1">
      <c r="A7" s="120" t="s">
        <v>1364</v>
      </c>
      <c r="B7" s="120"/>
    </row>
    <row r="8" spans="1:2" s="135" customFormat="1" ht="21" customHeight="1">
      <c r="A8" s="120" t="s">
        <v>1366</v>
      </c>
      <c r="B8" s="120"/>
    </row>
    <row r="9" spans="1:2" s="135" customFormat="1" ht="21" customHeight="1">
      <c r="A9" s="120" t="s">
        <v>1368</v>
      </c>
      <c r="B9" s="120"/>
    </row>
    <row r="10" spans="1:2" s="135" customFormat="1" ht="21" customHeight="1">
      <c r="A10" s="120" t="s">
        <v>1369</v>
      </c>
      <c r="B10" s="120">
        <f>SUM(B11:B16)</f>
        <v>4304.59</v>
      </c>
    </row>
    <row r="11" spans="1:2" s="135" customFormat="1" ht="21" customHeight="1">
      <c r="A11" s="120" t="s">
        <v>1360</v>
      </c>
      <c r="B11" s="120">
        <v>953.18</v>
      </c>
    </row>
    <row r="12" spans="1:2" s="135" customFormat="1" ht="21" customHeight="1">
      <c r="A12" s="120" t="s">
        <v>1362</v>
      </c>
      <c r="B12" s="120">
        <v>3248.41</v>
      </c>
    </row>
    <row r="13" spans="1:2" s="135" customFormat="1" ht="21" customHeight="1">
      <c r="A13" s="120" t="s">
        <v>1364</v>
      </c>
      <c r="B13" s="120">
        <v>91</v>
      </c>
    </row>
    <row r="14" spans="1:2" s="135" customFormat="1" ht="21" customHeight="1">
      <c r="A14" s="120" t="s">
        <v>1366</v>
      </c>
      <c r="B14" s="120"/>
    </row>
    <row r="15" spans="1:2" s="135" customFormat="1" ht="21" customHeight="1">
      <c r="A15" s="120" t="s">
        <v>1368</v>
      </c>
      <c r="B15" s="120"/>
    </row>
    <row r="16" spans="1:2" s="135" customFormat="1" ht="21" customHeight="1">
      <c r="A16" s="120" t="s">
        <v>1375</v>
      </c>
      <c r="B16" s="120">
        <v>12</v>
      </c>
    </row>
    <row r="17" spans="1:2" s="135" customFormat="1" ht="21" customHeight="1">
      <c r="A17" s="120" t="s">
        <v>1376</v>
      </c>
      <c r="B17" s="120">
        <f>SUM(B18:B21)</f>
        <v>0</v>
      </c>
    </row>
    <row r="18" spans="1:2" s="135" customFormat="1" ht="21" customHeight="1">
      <c r="A18" s="120" t="s">
        <v>1360</v>
      </c>
      <c r="B18" s="120"/>
    </row>
    <row r="19" spans="1:2" s="135" customFormat="1" ht="21" customHeight="1">
      <c r="A19" s="120" t="s">
        <v>1379</v>
      </c>
      <c r="B19" s="120"/>
    </row>
    <row r="20" spans="1:2" s="135" customFormat="1" ht="21" customHeight="1">
      <c r="A20" s="120" t="s">
        <v>1364</v>
      </c>
      <c r="B20" s="120"/>
    </row>
    <row r="21" spans="1:2" s="135" customFormat="1" ht="21" customHeight="1">
      <c r="A21" s="120" t="s">
        <v>1375</v>
      </c>
      <c r="B21" s="120"/>
    </row>
    <row r="22" spans="1:2" s="135" customFormat="1" ht="21" customHeight="1">
      <c r="A22" s="120" t="s">
        <v>1380</v>
      </c>
      <c r="B22" s="120">
        <f>SUM(B23:B26)</f>
        <v>0</v>
      </c>
    </row>
    <row r="23" spans="1:2" s="135" customFormat="1" ht="21" customHeight="1">
      <c r="A23" s="120" t="s">
        <v>1360</v>
      </c>
      <c r="B23" s="120"/>
    </row>
    <row r="24" spans="1:2" s="135" customFormat="1" ht="21" customHeight="1">
      <c r="A24" s="120" t="s">
        <v>1362</v>
      </c>
      <c r="B24" s="120"/>
    </row>
    <row r="25" spans="1:2" s="135" customFormat="1" ht="21" customHeight="1">
      <c r="A25" s="120" t="s">
        <v>1364</v>
      </c>
      <c r="B25" s="120"/>
    </row>
    <row r="26" spans="1:2" s="135" customFormat="1" ht="21" customHeight="1">
      <c r="A26" s="120" t="s">
        <v>1375</v>
      </c>
      <c r="B26" s="120"/>
    </row>
    <row r="27" spans="1:2" s="135" customFormat="1" ht="21" customHeight="1">
      <c r="A27" s="120" t="s">
        <v>1384</v>
      </c>
      <c r="B27" s="120">
        <f>SUM(B28:B30)</f>
        <v>0</v>
      </c>
    </row>
    <row r="28" spans="1:2" s="135" customFormat="1" ht="21" customHeight="1">
      <c r="A28" s="120" t="s">
        <v>1386</v>
      </c>
      <c r="B28" s="120"/>
    </row>
    <row r="29" spans="1:2" s="135" customFormat="1" ht="21" customHeight="1">
      <c r="A29" s="120" t="s">
        <v>1362</v>
      </c>
      <c r="B29" s="120"/>
    </row>
    <row r="30" spans="1:2" s="135" customFormat="1" ht="21" customHeight="1">
      <c r="A30" s="120" t="s">
        <v>1364</v>
      </c>
      <c r="B30" s="120"/>
    </row>
    <row r="31" spans="1:2" s="135" customFormat="1" ht="21" customHeight="1">
      <c r="A31" s="120" t="s">
        <v>1389</v>
      </c>
      <c r="B31" s="120">
        <f>SUM(B32:B36)</f>
        <v>0</v>
      </c>
    </row>
    <row r="32" spans="1:2" s="135" customFormat="1" ht="21" customHeight="1">
      <c r="A32" s="120" t="s">
        <v>1360</v>
      </c>
      <c r="B32" s="120"/>
    </row>
    <row r="33" spans="1:2" s="135" customFormat="1" ht="21" customHeight="1">
      <c r="A33" s="120" t="s">
        <v>1362</v>
      </c>
      <c r="B33" s="120"/>
    </row>
    <row r="34" spans="1:2" s="135" customFormat="1" ht="21" customHeight="1">
      <c r="A34" s="120" t="s">
        <v>1364</v>
      </c>
      <c r="B34" s="120"/>
    </row>
    <row r="35" spans="1:2" s="135" customFormat="1" ht="21" customHeight="1">
      <c r="A35" s="120" t="s">
        <v>1368</v>
      </c>
      <c r="B35" s="120"/>
    </row>
    <row r="36" spans="1:2" s="135" customFormat="1" ht="21" customHeight="1">
      <c r="A36" s="120" t="s">
        <v>1395</v>
      </c>
      <c r="B36" s="120"/>
    </row>
    <row r="37" spans="1:2" s="135" customFormat="1" ht="21" customHeight="1">
      <c r="A37" s="120" t="s">
        <v>1396</v>
      </c>
      <c r="B37" s="120">
        <f>SUM(B38:B45)</f>
        <v>0</v>
      </c>
    </row>
    <row r="38" spans="1:2" s="135" customFormat="1" ht="21" customHeight="1">
      <c r="A38" s="120" t="s">
        <v>1360</v>
      </c>
      <c r="B38" s="120"/>
    </row>
    <row r="39" spans="1:2" s="135" customFormat="1" ht="21" customHeight="1">
      <c r="A39" s="120" t="s">
        <v>1362</v>
      </c>
      <c r="B39" s="120"/>
    </row>
    <row r="40" spans="1:2" s="135" customFormat="1" ht="21" customHeight="1">
      <c r="A40" s="120" t="s">
        <v>1364</v>
      </c>
      <c r="B40" s="120"/>
    </row>
    <row r="41" spans="1:2" s="135" customFormat="1" ht="21" customHeight="1">
      <c r="A41" s="120" t="s">
        <v>1375</v>
      </c>
      <c r="B41" s="120"/>
    </row>
    <row r="42" spans="1:2" s="135" customFormat="1" ht="21" customHeight="1">
      <c r="A42" s="120" t="s">
        <v>1395</v>
      </c>
      <c r="B42" s="120"/>
    </row>
    <row r="43" spans="1:2" s="135" customFormat="1" ht="21" customHeight="1">
      <c r="A43" s="120" t="s">
        <v>1403</v>
      </c>
      <c r="B43" s="120"/>
    </row>
    <row r="44" spans="1:2" s="135" customFormat="1" ht="21" customHeight="1">
      <c r="A44" s="120"/>
      <c r="B44" s="120"/>
    </row>
    <row r="45" spans="1:2" s="135" customFormat="1" ht="21" customHeight="1">
      <c r="A45" s="120"/>
      <c r="B45" s="120"/>
    </row>
    <row r="46" spans="1:2" s="135" customFormat="1" ht="21" customHeight="1">
      <c r="A46" s="120"/>
      <c r="B46" s="120"/>
    </row>
    <row r="47" spans="1:2" s="135" customFormat="1" ht="21" customHeight="1">
      <c r="A47" s="120" t="s">
        <v>1339</v>
      </c>
      <c r="B47" s="120">
        <f>B17+B22+B27+B31+B37+B4+B10</f>
        <v>4304.59</v>
      </c>
    </row>
    <row r="48" spans="1:2" s="135" customFormat="1" ht="21" customHeight="1">
      <c r="A48" s="120" t="s">
        <v>1343</v>
      </c>
      <c r="B48" s="120"/>
    </row>
    <row r="49" spans="1:2" s="135" customFormat="1" ht="21" customHeight="1">
      <c r="A49" s="120" t="s">
        <v>15</v>
      </c>
      <c r="B49" s="120">
        <f>B47+B48</f>
        <v>4304.59</v>
      </c>
    </row>
    <row r="50" s="135" customFormat="1" ht="19.5" customHeight="1"/>
    <row r="51" s="135" customFormat="1" ht="19.5" customHeight="1"/>
    <row r="52" s="135" customFormat="1" ht="19.5" customHeight="1"/>
    <row r="53" s="135" customFormat="1" ht="19.5" customHeight="1"/>
    <row r="54" s="135" customFormat="1" ht="19.5" customHeight="1"/>
    <row r="55" s="135" customFormat="1" ht="19.5" customHeight="1"/>
    <row r="56" s="135" customFormat="1" ht="19.5" customHeight="1"/>
    <row r="57" s="135" customFormat="1" ht="19.5" customHeight="1"/>
    <row r="58" s="135" customFormat="1" ht="19.5" customHeight="1"/>
    <row r="59" s="135" customFormat="1" ht="19.5" customHeight="1"/>
    <row r="60" s="135" customFormat="1" ht="19.5" customHeight="1"/>
    <row r="61" s="135" customFormat="1" ht="19.5" customHeight="1"/>
    <row r="62" s="135" customFormat="1" ht="19.5" customHeight="1"/>
    <row r="63" s="135" customFormat="1" ht="19.5" customHeight="1"/>
    <row r="64" s="135" customFormat="1" ht="19.5" customHeight="1"/>
    <row r="65" s="135" customFormat="1" ht="19.5" customHeight="1"/>
    <row r="66" s="135" customFormat="1" ht="19.5" customHeight="1"/>
    <row r="67" s="135" customFormat="1" ht="19.5" customHeight="1"/>
    <row r="68" s="135" customFormat="1" ht="19.5" customHeight="1"/>
    <row r="69" s="135" customFormat="1" ht="19.5" customHeight="1"/>
    <row r="70" s="135" customFormat="1" ht="19.5" customHeight="1"/>
    <row r="71" s="135" customFormat="1" ht="19.5" customHeight="1"/>
    <row r="72" s="135" customFormat="1" ht="19.5" customHeight="1"/>
    <row r="73" s="135" customFormat="1" ht="19.5" customHeight="1"/>
    <row r="74" s="135" customFormat="1" ht="19.5" customHeight="1"/>
    <row r="75" s="135" customFormat="1" ht="19.5" customHeight="1"/>
    <row r="76" s="135" customFormat="1" ht="19.5" customHeight="1"/>
    <row r="77" s="135" customFormat="1" ht="19.5" customHeight="1"/>
    <row r="78" s="135" customFormat="1" ht="19.5" customHeight="1"/>
    <row r="79" s="135" customFormat="1" ht="19.5" customHeight="1"/>
    <row r="80" s="135" customFormat="1" ht="19.5" customHeight="1"/>
    <row r="81" s="135" customFormat="1" ht="19.5" customHeight="1"/>
    <row r="82" s="135" customFormat="1" ht="19.5" customHeight="1"/>
    <row r="83" s="135" customFormat="1" ht="19.5" customHeight="1"/>
    <row r="84" s="135" customFormat="1" ht="19.5" customHeight="1"/>
    <row r="85" s="135" customFormat="1" ht="19.5" customHeight="1"/>
    <row r="86" s="135" customFormat="1" ht="19.5" customHeight="1"/>
    <row r="87" s="135" customFormat="1" ht="19.5" customHeight="1"/>
    <row r="88" s="135" customFormat="1" ht="19.5" customHeight="1"/>
    <row r="89" s="135" customFormat="1" ht="19.5" customHeight="1"/>
    <row r="90" s="135" customFormat="1" ht="19.5" customHeight="1"/>
    <row r="91" s="135" customFormat="1" ht="19.5" customHeight="1"/>
    <row r="92" s="135" customFormat="1" ht="19.5" customHeight="1"/>
    <row r="93" s="135" customFormat="1" ht="19.5" customHeight="1"/>
    <row r="94" s="135" customFormat="1" ht="19.5" customHeight="1"/>
    <row r="95" s="135" customFormat="1" ht="19.5" customHeight="1"/>
    <row r="96" s="135" customFormat="1" ht="19.5" customHeight="1"/>
    <row r="97" s="135" customFormat="1" ht="19.5" customHeight="1"/>
    <row r="98" s="135" customFormat="1" ht="19.5" customHeight="1"/>
    <row r="99" s="135" customFormat="1" ht="19.5" customHeight="1"/>
    <row r="100" s="135" customFormat="1" ht="19.5" customHeight="1"/>
    <row r="101" s="135" customFormat="1" ht="19.5" customHeight="1"/>
    <row r="102" s="135" customFormat="1" ht="19.5" customHeight="1"/>
    <row r="103" s="135" customFormat="1" ht="19.5" customHeight="1"/>
    <row r="104" s="135" customFormat="1" ht="19.5" customHeight="1"/>
    <row r="105" s="135" customFormat="1" ht="19.5" customHeight="1"/>
    <row r="106" s="135" customFormat="1" ht="19.5" customHeight="1"/>
    <row r="107" s="135" customFormat="1" ht="19.5" customHeight="1"/>
    <row r="108" s="135" customFormat="1" ht="19.5" customHeight="1"/>
    <row r="109" s="135" customFormat="1" ht="19.5" customHeight="1"/>
    <row r="110" s="135" customFormat="1" ht="19.5" customHeight="1"/>
    <row r="111" s="135" customFormat="1" ht="19.5" customHeight="1"/>
    <row r="112" s="135" customFormat="1" ht="19.5" customHeight="1"/>
    <row r="113" s="135" customFormat="1" ht="19.5" customHeight="1"/>
    <row r="114" s="135" customFormat="1" ht="19.5" customHeight="1"/>
    <row r="115" s="135" customFormat="1" ht="19.5" customHeight="1"/>
    <row r="116" s="135" customFormat="1" ht="19.5" customHeight="1"/>
    <row r="117" s="135" customFormat="1" ht="19.5" customHeight="1"/>
    <row r="118" s="135" customFormat="1" ht="19.5" customHeight="1"/>
    <row r="119" s="135" customFormat="1" ht="19.5" customHeight="1"/>
    <row r="120" s="135" customFormat="1" ht="19.5" customHeight="1"/>
    <row r="121" s="135" customFormat="1" ht="19.5" customHeight="1"/>
    <row r="122" s="135" customFormat="1" ht="19.5" customHeight="1"/>
    <row r="123" s="135" customFormat="1" ht="19.5" customHeight="1"/>
    <row r="124" s="135" customFormat="1" ht="19.5" customHeight="1"/>
    <row r="125" s="135" customFormat="1" ht="19.5" customHeight="1"/>
    <row r="126" s="135" customFormat="1" ht="19.5" customHeight="1"/>
    <row r="127" s="135" customFormat="1" ht="19.5" customHeight="1"/>
    <row r="128" s="135" customFormat="1" ht="19.5" customHeight="1"/>
    <row r="129" s="135" customFormat="1" ht="19.5" customHeight="1"/>
    <row r="130" s="135" customFormat="1" ht="19.5" customHeight="1"/>
    <row r="131" s="135" customFormat="1" ht="19.5" customHeight="1"/>
    <row r="132" s="135" customFormat="1" ht="19.5" customHeight="1"/>
    <row r="133" s="135" customFormat="1" ht="19.5" customHeight="1"/>
    <row r="134" s="135" customFormat="1" ht="19.5" customHeight="1"/>
    <row r="135" s="135" customFormat="1" ht="19.5" customHeight="1"/>
    <row r="136" s="135" customFormat="1" ht="19.5" customHeight="1"/>
    <row r="137" s="135" customFormat="1" ht="19.5" customHeight="1"/>
    <row r="138" s="135" customFormat="1" ht="19.5" customHeight="1"/>
    <row r="139" s="135" customFormat="1" ht="19.5" customHeight="1"/>
    <row r="140" s="135" customFormat="1" ht="19.5" customHeight="1"/>
    <row r="141" s="135" customFormat="1" ht="19.5" customHeight="1"/>
    <row r="142" s="135" customFormat="1" ht="19.5" customHeight="1"/>
    <row r="143" s="135" customFormat="1" ht="19.5" customHeight="1"/>
    <row r="144" s="135" customFormat="1" ht="19.5" customHeight="1"/>
    <row r="145" s="135" customFormat="1" ht="19.5" customHeight="1"/>
    <row r="146" s="135" customFormat="1" ht="19.5" customHeight="1"/>
    <row r="147" s="135" customFormat="1" ht="19.5" customHeight="1"/>
    <row r="148" s="135" customFormat="1" ht="19.5" customHeight="1"/>
    <row r="149" s="135" customFormat="1" ht="19.5" customHeight="1"/>
    <row r="150" s="135" customFormat="1" ht="19.5" customHeight="1"/>
    <row r="151" s="135" customFormat="1" ht="19.5" customHeight="1"/>
    <row r="152" s="135" customFormat="1" ht="19.5" customHeight="1"/>
    <row r="153" s="135" customFormat="1" ht="19.5" customHeight="1"/>
    <row r="154" s="135" customFormat="1" ht="19.5" customHeight="1"/>
    <row r="155" s="135" customFormat="1" ht="19.5" customHeight="1"/>
    <row r="156" s="135" customFormat="1" ht="19.5" customHeight="1"/>
    <row r="157" s="135" customFormat="1" ht="19.5" customHeight="1"/>
    <row r="158" s="135" customFormat="1" ht="19.5" customHeight="1"/>
    <row r="159" s="135" customFormat="1" ht="19.5" customHeight="1"/>
    <row r="160" s="135" customFormat="1" ht="19.5" customHeight="1"/>
    <row r="161" s="135" customFormat="1" ht="19.5" customHeight="1"/>
    <row r="162" s="135" customFormat="1" ht="19.5" customHeight="1"/>
    <row r="163" s="135" customFormat="1" ht="19.5" customHeight="1"/>
    <row r="164" s="135" customFormat="1" ht="19.5" customHeight="1"/>
    <row r="165" s="135" customFormat="1" ht="19.5" customHeight="1"/>
    <row r="166" s="135" customFormat="1" ht="19.5" customHeight="1"/>
    <row r="167" s="135" customFormat="1" ht="19.5" customHeight="1"/>
    <row r="168" s="135" customFormat="1" ht="19.5" customHeight="1"/>
    <row r="169" s="135" customFormat="1" ht="19.5" customHeight="1"/>
    <row r="170" s="135" customFormat="1" ht="19.5" customHeight="1"/>
    <row r="171" s="135" customFormat="1" ht="19.5" customHeight="1"/>
    <row r="172" s="135" customFormat="1" ht="19.5" customHeight="1"/>
    <row r="173" s="135" customFormat="1" ht="19.5" customHeight="1"/>
    <row r="174" s="135" customFormat="1" ht="19.5" customHeight="1"/>
    <row r="175" s="135" customFormat="1" ht="19.5" customHeight="1"/>
    <row r="176" s="135" customFormat="1" ht="19.5" customHeight="1"/>
    <row r="177" s="135" customFormat="1" ht="19.5" customHeight="1"/>
    <row r="178" s="135" customFormat="1" ht="19.5" customHeight="1"/>
    <row r="179" s="135" customFormat="1" ht="19.5" customHeight="1"/>
    <row r="180" s="135" customFormat="1" ht="19.5" customHeight="1"/>
    <row r="181" s="135" customFormat="1" ht="19.5" customHeight="1"/>
    <row r="182" s="135" customFormat="1" ht="19.5" customHeight="1"/>
    <row r="183" s="135" customFormat="1" ht="19.5" customHeight="1"/>
    <row r="184" s="135" customFormat="1" ht="19.5" customHeight="1"/>
    <row r="185" s="135" customFormat="1" ht="19.5" customHeight="1"/>
    <row r="186" s="109" customFormat="1" ht="19.5" customHeight="1"/>
    <row r="187" s="109" customFormat="1" ht="19.5" customHeight="1"/>
    <row r="188" s="109" customFormat="1" ht="19.5" customHeight="1"/>
    <row r="189" s="109" customFormat="1" ht="19.5" customHeight="1"/>
    <row r="190" s="109" customFormat="1" ht="19.5" customHeight="1"/>
    <row r="191" s="109" customFormat="1" ht="19.5" customHeight="1"/>
    <row r="192" s="109" customFormat="1" ht="19.5" customHeight="1"/>
    <row r="193" s="109" customFormat="1" ht="19.5" customHeight="1"/>
    <row r="194" s="109" customFormat="1" ht="19.5" customHeight="1"/>
    <row r="195" s="109" customFormat="1" ht="19.5" customHeight="1"/>
    <row r="196" s="109" customFormat="1" ht="19.5" customHeight="1"/>
    <row r="197" s="109" customFormat="1" ht="19.5" customHeight="1"/>
    <row r="198" s="109" customFormat="1" ht="19.5" customHeight="1"/>
    <row r="199" s="109" customFormat="1" ht="19.5" customHeight="1"/>
    <row r="200" s="109" customFormat="1" ht="19.5" customHeight="1"/>
    <row r="201" s="109" customFormat="1" ht="19.5" customHeight="1"/>
    <row r="202" s="109" customFormat="1" ht="19.5" customHeight="1"/>
    <row r="203" s="109" customFormat="1" ht="19.5" customHeight="1"/>
    <row r="204" s="109" customFormat="1" ht="19.5" customHeight="1"/>
    <row r="205" s="109" customFormat="1" ht="19.5" customHeight="1"/>
    <row r="206" s="109" customFormat="1" ht="19.5" customHeight="1"/>
    <row r="207" s="109" customFormat="1" ht="19.5" customHeight="1"/>
    <row r="208" s="109" customFormat="1" ht="19.5" customHeight="1"/>
    <row r="209" s="109" customFormat="1" ht="19.5" customHeight="1"/>
    <row r="210" s="109" customFormat="1" ht="19.5" customHeight="1"/>
    <row r="211" s="109" customFormat="1" ht="19.5" customHeight="1"/>
    <row r="212" s="109" customFormat="1" ht="19.5" customHeight="1"/>
    <row r="213" s="109" customFormat="1" ht="19.5" customHeight="1"/>
    <row r="214" s="109" customFormat="1" ht="19.5" customHeight="1"/>
    <row r="215" s="109" customFormat="1" ht="19.5" customHeight="1"/>
    <row r="216" s="109" customFormat="1" ht="19.5" customHeight="1"/>
    <row r="217" s="109" customFormat="1" ht="19.5" customHeight="1"/>
    <row r="218" s="109" customFormat="1" ht="19.5" customHeight="1"/>
    <row r="219" s="109" customFormat="1" ht="19.5" customHeight="1"/>
    <row r="220" s="109" customFormat="1" ht="19.5" customHeight="1"/>
    <row r="221" s="109" customFormat="1" ht="19.5" customHeight="1"/>
    <row r="222" s="109" customFormat="1" ht="19.5" customHeight="1"/>
    <row r="223" s="109" customFormat="1" ht="19.5" customHeight="1"/>
    <row r="224" s="109" customFormat="1" ht="19.5" customHeight="1"/>
    <row r="225" s="109" customFormat="1" ht="19.5" customHeight="1"/>
    <row r="226" s="109" customFormat="1" ht="19.5" customHeight="1"/>
    <row r="227" s="109" customFormat="1" ht="19.5" customHeight="1"/>
    <row r="228" s="109" customFormat="1" ht="19.5" customHeight="1"/>
    <row r="229" s="109" customFormat="1" ht="19.5" customHeight="1"/>
    <row r="230" s="109" customFormat="1" ht="19.5" customHeight="1"/>
    <row r="231" s="109" customFormat="1" ht="19.5" customHeight="1"/>
    <row r="232" s="109" customFormat="1" ht="19.5" customHeight="1"/>
    <row r="233" s="109" customFormat="1" ht="19.5" customHeight="1"/>
    <row r="234" s="109" customFormat="1" ht="19.5" customHeight="1"/>
    <row r="235" s="109" customFormat="1" ht="19.5" customHeight="1"/>
    <row r="236" s="109" customFormat="1" ht="19.5" customHeight="1"/>
    <row r="237" s="109" customFormat="1" ht="19.5" customHeight="1"/>
    <row r="238" s="109" customFormat="1" ht="19.5" customHeight="1"/>
    <row r="239" s="109" customFormat="1" ht="19.5" customHeight="1"/>
    <row r="240" s="109" customFormat="1" ht="19.5" customHeight="1"/>
    <row r="241" s="109" customFormat="1" ht="19.5" customHeight="1"/>
    <row r="242" s="109" customFormat="1" ht="19.5" customHeight="1"/>
    <row r="243" s="109" customFormat="1" ht="19.5" customHeight="1"/>
    <row r="244" s="109" customFormat="1" ht="19.5" customHeight="1"/>
    <row r="245" s="109" customFormat="1" ht="19.5" customHeight="1"/>
    <row r="246" s="109" customFormat="1" ht="19.5" customHeight="1"/>
    <row r="247" s="109" customFormat="1" ht="19.5" customHeight="1"/>
    <row r="248" s="109" customFormat="1" ht="19.5" customHeight="1"/>
    <row r="249" s="109" customFormat="1" ht="19.5" customHeight="1"/>
    <row r="250" s="109" customFormat="1" ht="19.5" customHeight="1"/>
    <row r="251" s="109" customFormat="1" ht="19.5" customHeight="1"/>
    <row r="252" s="109" customFormat="1" ht="19.5" customHeight="1"/>
    <row r="253" s="109" customFormat="1" ht="19.5" customHeight="1"/>
    <row r="254" s="109" customFormat="1" ht="19.5" customHeight="1"/>
    <row r="255" s="109" customFormat="1" ht="19.5" customHeight="1"/>
    <row r="256" s="109" customFormat="1" ht="19.5" customHeight="1"/>
    <row r="257" s="109" customFormat="1" ht="19.5" customHeight="1"/>
    <row r="258" s="109" customFormat="1" ht="19.5" customHeight="1"/>
    <row r="259" s="109" customFormat="1" ht="19.5" customHeight="1"/>
    <row r="260" s="109" customFormat="1" ht="19.5" customHeight="1"/>
    <row r="261" s="109" customFormat="1" ht="19.5" customHeight="1"/>
    <row r="262" s="109" customFormat="1" ht="19.5" customHeight="1"/>
    <row r="263" s="109" customFormat="1" ht="19.5" customHeight="1"/>
    <row r="264" s="109" customFormat="1" ht="19.5" customHeight="1"/>
    <row r="265" s="109" customFormat="1" ht="19.5" customHeight="1"/>
    <row r="266" s="109" customFormat="1" ht="19.5" customHeight="1"/>
    <row r="267" s="109" customFormat="1" ht="19.5" customHeight="1"/>
    <row r="268" s="109" customFormat="1" ht="19.5" customHeight="1"/>
    <row r="269" s="109" customFormat="1" ht="19.5" customHeight="1"/>
    <row r="270" s="109" customFormat="1" ht="19.5" customHeight="1"/>
    <row r="271" s="109" customFormat="1" ht="19.5" customHeight="1"/>
    <row r="272" s="109" customFormat="1" ht="19.5" customHeight="1"/>
    <row r="273" s="109" customFormat="1" ht="19.5" customHeight="1"/>
    <row r="274" s="109" customFormat="1" ht="19.5" customHeight="1"/>
    <row r="275" s="109" customFormat="1" ht="19.5" customHeight="1"/>
    <row r="276" s="109" customFormat="1" ht="19.5" customHeight="1"/>
    <row r="277" s="109" customFormat="1" ht="19.5" customHeight="1"/>
    <row r="278" s="109" customFormat="1" ht="19.5" customHeight="1"/>
    <row r="279" s="109" customFormat="1" ht="19.5" customHeight="1"/>
    <row r="280" s="109" customFormat="1" ht="19.5" customHeight="1"/>
    <row r="281" s="109" customFormat="1" ht="19.5" customHeight="1"/>
    <row r="282" s="109" customFormat="1" ht="19.5" customHeight="1"/>
    <row r="283" s="109" customFormat="1" ht="19.5" customHeight="1"/>
    <row r="284" s="109" customFormat="1" ht="19.5" customHeight="1"/>
    <row r="285" s="109" customFormat="1" ht="19.5" customHeight="1"/>
    <row r="286" s="109" customFormat="1" ht="19.5" customHeight="1"/>
    <row r="287" s="109" customFormat="1" ht="19.5" customHeight="1"/>
    <row r="288" s="109" customFormat="1" ht="19.5" customHeight="1"/>
    <row r="289" s="109" customFormat="1" ht="19.5" customHeight="1"/>
    <row r="290" s="109" customFormat="1" ht="19.5" customHeight="1"/>
    <row r="291" s="109" customFormat="1" ht="19.5" customHeight="1"/>
    <row r="292" s="109" customFormat="1" ht="19.5" customHeight="1"/>
    <row r="293" s="109" customFormat="1" ht="19.5" customHeight="1"/>
    <row r="294" s="109" customFormat="1" ht="19.5" customHeight="1"/>
    <row r="295" s="109" customFormat="1" ht="19.5" customHeight="1"/>
    <row r="296" s="109" customFormat="1" ht="19.5" customHeight="1"/>
    <row r="297" s="109" customFormat="1" ht="19.5" customHeight="1"/>
    <row r="298" s="109" customFormat="1" ht="19.5" customHeight="1"/>
    <row r="299" s="109" customFormat="1" ht="19.5" customHeight="1"/>
    <row r="300" s="109" customFormat="1" ht="19.5" customHeight="1"/>
    <row r="301" s="109" customFormat="1" ht="19.5" customHeight="1"/>
    <row r="302" s="109" customFormat="1" ht="19.5" customHeight="1"/>
    <row r="303" s="109" customFormat="1" ht="19.5" customHeight="1"/>
    <row r="304" s="109" customFormat="1" ht="19.5" customHeight="1"/>
    <row r="305" s="109" customFormat="1" ht="19.5" customHeight="1"/>
    <row r="306" s="109" customFormat="1" ht="19.5" customHeight="1"/>
    <row r="307" s="109" customFormat="1" ht="19.5" customHeight="1"/>
    <row r="308" s="109" customFormat="1" ht="19.5" customHeight="1"/>
    <row r="309" s="109" customFormat="1" ht="19.5" customHeight="1"/>
    <row r="310" s="109" customFormat="1" ht="19.5" customHeight="1"/>
    <row r="311" s="109" customFormat="1" ht="19.5" customHeight="1"/>
    <row r="312" s="109" customFormat="1" ht="19.5" customHeight="1"/>
    <row r="313" s="109" customFormat="1" ht="19.5" customHeight="1"/>
    <row r="314" s="109" customFormat="1" ht="19.5" customHeight="1"/>
    <row r="315" s="109" customFormat="1" ht="19.5" customHeight="1"/>
    <row r="316" s="109" customFormat="1" ht="19.5" customHeight="1"/>
    <row r="317" s="109" customFormat="1" ht="19.5" customHeight="1"/>
    <row r="318" s="109" customFormat="1" ht="19.5" customHeight="1"/>
    <row r="319" s="109" customFormat="1" ht="19.5" customHeight="1"/>
    <row r="320" s="109" customFormat="1" ht="19.5" customHeight="1"/>
    <row r="321" s="109" customFormat="1" ht="19.5" customHeight="1"/>
    <row r="322" s="109" customFormat="1" ht="19.5" customHeight="1"/>
    <row r="323" s="109" customFormat="1" ht="19.5" customHeight="1"/>
    <row r="324" s="109" customFormat="1" ht="19.5" customHeight="1"/>
    <row r="325" s="109" customFormat="1" ht="19.5" customHeight="1"/>
    <row r="326" s="109" customFormat="1" ht="19.5" customHeight="1"/>
    <row r="327" s="109" customFormat="1" ht="19.5" customHeight="1"/>
    <row r="328" s="109" customFormat="1" ht="19.5" customHeight="1"/>
    <row r="329" s="109" customFormat="1" ht="19.5" customHeight="1"/>
    <row r="330" s="109" customFormat="1" ht="19.5" customHeight="1"/>
    <row r="331" s="109" customFormat="1" ht="19.5" customHeight="1"/>
    <row r="332" s="109" customFormat="1" ht="19.5" customHeight="1"/>
    <row r="333" s="109" customFormat="1" ht="19.5" customHeight="1"/>
    <row r="334" s="109" customFormat="1" ht="19.5" customHeight="1"/>
    <row r="335" s="109" customFormat="1" ht="19.5" customHeight="1"/>
    <row r="336" s="109" customFormat="1" ht="19.5" customHeight="1"/>
    <row r="337" s="109" customFormat="1" ht="19.5" customHeight="1"/>
    <row r="338" s="109" customFormat="1" ht="19.5" customHeight="1"/>
    <row r="339" s="109" customFormat="1" ht="19.5" customHeight="1"/>
    <row r="340" s="109" customFormat="1" ht="19.5" customHeight="1"/>
    <row r="341" s="109" customFormat="1" ht="19.5" customHeight="1"/>
    <row r="342" s="109" customFormat="1" ht="19.5" customHeight="1"/>
    <row r="343" s="109" customFormat="1" ht="19.5" customHeight="1"/>
    <row r="344" s="109" customFormat="1" ht="19.5" customHeight="1"/>
    <row r="345" s="109" customFormat="1" ht="19.5" customHeight="1"/>
    <row r="346" s="109" customFormat="1" ht="19.5" customHeight="1"/>
    <row r="347" s="109" customFormat="1" ht="19.5" customHeight="1"/>
    <row r="348" s="109" customFormat="1" ht="19.5" customHeight="1"/>
    <row r="349" s="109" customFormat="1" ht="19.5" customHeight="1"/>
    <row r="350" s="109" customFormat="1" ht="19.5" customHeight="1"/>
    <row r="351" s="109" customFormat="1" ht="19.5" customHeight="1"/>
    <row r="352" s="109" customFormat="1" ht="19.5" customHeight="1"/>
    <row r="353" s="109" customFormat="1" ht="19.5" customHeight="1"/>
    <row r="354" s="109" customFormat="1" ht="19.5" customHeight="1"/>
    <row r="355" s="109" customFormat="1" ht="19.5" customHeight="1"/>
    <row r="356" s="109" customFormat="1" ht="19.5" customHeight="1"/>
    <row r="357" s="109" customFormat="1" ht="19.5" customHeight="1"/>
    <row r="358" s="109" customFormat="1" ht="19.5" customHeight="1"/>
    <row r="359" s="109" customFormat="1" ht="19.5" customHeight="1"/>
    <row r="360" s="109" customFormat="1" ht="19.5" customHeight="1"/>
    <row r="361" s="109" customFormat="1" ht="19.5" customHeight="1"/>
    <row r="362" s="109" customFormat="1" ht="19.5" customHeight="1"/>
    <row r="363" s="109" customFormat="1" ht="19.5" customHeight="1"/>
    <row r="364" s="109" customFormat="1" ht="19.5" customHeight="1"/>
    <row r="365" s="109" customFormat="1" ht="19.5" customHeight="1"/>
    <row r="366" s="109" customFormat="1" ht="19.5" customHeight="1"/>
    <row r="367" s="109" customFormat="1" ht="19.5" customHeight="1"/>
    <row r="368" s="109" customFormat="1" ht="19.5" customHeight="1"/>
    <row r="369" s="109" customFormat="1" ht="19.5" customHeight="1"/>
    <row r="370" s="109" customFormat="1" ht="19.5" customHeight="1"/>
    <row r="371" s="109" customFormat="1" ht="19.5" customHeight="1"/>
    <row r="372" s="109" customFormat="1" ht="19.5" customHeight="1"/>
    <row r="373" s="109" customFormat="1" ht="19.5" customHeight="1"/>
    <row r="374" s="109" customFormat="1" ht="19.5" customHeight="1"/>
    <row r="375" s="109" customFormat="1" ht="19.5" customHeight="1"/>
    <row r="376" s="109" customFormat="1" ht="19.5" customHeight="1"/>
    <row r="377" s="109" customFormat="1" ht="19.5" customHeight="1"/>
    <row r="378" s="109" customFormat="1" ht="19.5" customHeight="1"/>
    <row r="379" s="109" customFormat="1" ht="19.5" customHeight="1"/>
    <row r="380" s="109" customFormat="1" ht="19.5" customHeight="1"/>
    <row r="381" s="109" customFormat="1" ht="19.5" customHeight="1"/>
    <row r="382" s="109" customFormat="1" ht="19.5" customHeight="1"/>
    <row r="383" s="109" customFormat="1" ht="19.5" customHeight="1"/>
    <row r="384" s="109" customFormat="1" ht="19.5" customHeight="1"/>
    <row r="385" s="109" customFormat="1" ht="19.5" customHeight="1"/>
    <row r="386" s="109" customFormat="1" ht="19.5" customHeight="1"/>
    <row r="387" s="109" customFormat="1" ht="19.5" customHeight="1"/>
    <row r="388" s="109" customFormat="1" ht="19.5" customHeight="1"/>
    <row r="389" s="109" customFormat="1" ht="19.5" customHeight="1"/>
    <row r="390" s="109" customFormat="1" ht="19.5" customHeight="1"/>
    <row r="391" s="109" customFormat="1" ht="19.5" customHeight="1"/>
    <row r="392" s="109" customFormat="1" ht="19.5" customHeight="1"/>
    <row r="393" s="109" customFormat="1" ht="19.5" customHeight="1"/>
    <row r="394" s="109" customFormat="1" ht="19.5" customHeight="1"/>
    <row r="395" s="109" customFormat="1" ht="19.5" customHeight="1"/>
    <row r="396" s="109" customFormat="1" ht="19.5" customHeight="1"/>
    <row r="397" s="109" customFormat="1" ht="19.5" customHeight="1"/>
    <row r="398" s="109" customFormat="1" ht="19.5" customHeight="1"/>
    <row r="399" s="109" customFormat="1" ht="19.5" customHeight="1"/>
    <row r="400" s="109" customFormat="1" ht="19.5" customHeight="1"/>
    <row r="401" s="109" customFormat="1" ht="19.5" customHeight="1"/>
    <row r="402" s="109" customFormat="1" ht="19.5" customHeight="1"/>
    <row r="403" s="109" customFormat="1" ht="19.5" customHeight="1"/>
    <row r="404" s="109" customFormat="1" ht="19.5" customHeight="1"/>
    <row r="405" s="109" customFormat="1" ht="19.5" customHeight="1"/>
    <row r="406" s="109" customFormat="1" ht="19.5" customHeight="1"/>
    <row r="407" s="109" customFormat="1" ht="19.5" customHeight="1"/>
    <row r="408" s="109" customFormat="1" ht="19.5" customHeight="1"/>
    <row r="409" s="109" customFormat="1" ht="19.5" customHeight="1"/>
    <row r="410" s="109" customFormat="1" ht="19.5" customHeight="1"/>
    <row r="411" s="109" customFormat="1" ht="19.5" customHeight="1"/>
    <row r="412" s="109" customFormat="1" ht="19.5" customHeight="1"/>
    <row r="413" s="109" customFormat="1" ht="19.5" customHeight="1"/>
    <row r="414" s="109" customFormat="1" ht="19.5" customHeight="1"/>
    <row r="415" s="109" customFormat="1" ht="19.5" customHeight="1"/>
    <row r="416" s="109" customFormat="1" ht="19.5" customHeight="1"/>
    <row r="417" s="109" customFormat="1" ht="19.5" customHeight="1"/>
    <row r="418" s="109" customFormat="1" ht="19.5" customHeight="1"/>
    <row r="419" s="109" customFormat="1" ht="19.5" customHeight="1"/>
    <row r="420" s="109" customFormat="1" ht="19.5" customHeight="1"/>
    <row r="421" s="109" customFormat="1" ht="19.5" customHeight="1"/>
    <row r="422" s="109" customFormat="1" ht="19.5" customHeight="1"/>
    <row r="423" s="109" customFormat="1" ht="19.5" customHeight="1"/>
    <row r="424" s="109" customFormat="1" ht="19.5" customHeight="1"/>
    <row r="425" s="109" customFormat="1" ht="19.5" customHeight="1"/>
    <row r="426" s="109" customFormat="1" ht="19.5" customHeight="1"/>
    <row r="427" s="109" customFormat="1" ht="19.5" customHeight="1"/>
    <row r="428" s="109" customFormat="1" ht="19.5" customHeight="1"/>
    <row r="429" s="109" customFormat="1" ht="19.5" customHeight="1"/>
    <row r="430" s="109" customFormat="1" ht="19.5" customHeight="1"/>
    <row r="431" s="109" customFormat="1" ht="19.5" customHeight="1"/>
    <row r="432" s="109" customFormat="1" ht="19.5" customHeight="1"/>
    <row r="433" s="109" customFormat="1" ht="19.5" customHeight="1"/>
    <row r="434" s="109" customFormat="1" ht="19.5" customHeight="1"/>
    <row r="435" s="109" customFormat="1" ht="19.5" customHeight="1"/>
    <row r="436" s="109" customFormat="1" ht="19.5" customHeight="1"/>
    <row r="437" s="109" customFormat="1" ht="19.5" customHeight="1"/>
    <row r="438" s="109" customFormat="1" ht="19.5" customHeight="1"/>
    <row r="439" s="109" customFormat="1" ht="19.5" customHeight="1"/>
    <row r="440" s="109" customFormat="1" ht="19.5" customHeight="1"/>
    <row r="441" s="109" customFormat="1" ht="19.5" customHeight="1"/>
    <row r="442" s="109" customFormat="1" ht="19.5" customHeight="1"/>
    <row r="443" s="109" customFormat="1" ht="19.5" customHeight="1"/>
    <row r="444" s="109" customFormat="1" ht="19.5" customHeight="1"/>
    <row r="445" s="109" customFormat="1" ht="19.5" customHeight="1"/>
    <row r="446" s="109" customFormat="1" ht="19.5" customHeight="1"/>
    <row r="447" s="109" customFormat="1" ht="19.5" customHeight="1"/>
    <row r="448" s="109" customFormat="1" ht="19.5" customHeight="1"/>
    <row r="449" s="109" customFormat="1" ht="19.5" customHeight="1"/>
    <row r="450" s="109" customFormat="1" ht="19.5" customHeight="1"/>
    <row r="451" s="109" customFormat="1" ht="19.5" customHeight="1"/>
    <row r="452" s="109" customFormat="1" ht="19.5" customHeight="1"/>
    <row r="453" s="109" customFormat="1" ht="19.5" customHeight="1"/>
    <row r="454" s="109" customFormat="1" ht="19.5" customHeight="1"/>
    <row r="455" s="109" customFormat="1" ht="19.5" customHeight="1"/>
    <row r="456" s="109" customFormat="1" ht="19.5" customHeight="1"/>
    <row r="457" s="109" customFormat="1" ht="19.5" customHeight="1"/>
    <row r="458" s="109" customFormat="1" ht="19.5" customHeight="1"/>
    <row r="459" s="109" customFormat="1" ht="19.5" customHeight="1"/>
    <row r="460" s="109" customFormat="1" ht="19.5" customHeight="1"/>
    <row r="461" s="109" customFormat="1" ht="19.5" customHeight="1"/>
    <row r="462" s="109" customFormat="1" ht="19.5" customHeight="1"/>
    <row r="463" s="109" customFormat="1" ht="19.5" customHeight="1"/>
    <row r="464" s="109" customFormat="1" ht="19.5" customHeight="1"/>
    <row r="465" s="109" customFormat="1" ht="19.5" customHeight="1"/>
    <row r="466" s="109" customFormat="1" ht="19.5" customHeight="1"/>
    <row r="467" s="109" customFormat="1" ht="19.5" customHeight="1"/>
    <row r="468" s="109" customFormat="1" ht="19.5" customHeight="1"/>
    <row r="469" s="109" customFormat="1" ht="19.5" customHeight="1"/>
    <row r="470" s="109" customFormat="1" ht="19.5" customHeight="1"/>
    <row r="471" s="109" customFormat="1" ht="19.5" customHeight="1"/>
    <row r="472" s="109" customFormat="1" ht="19.5" customHeight="1"/>
    <row r="473" s="109" customFormat="1" ht="19.5" customHeight="1"/>
    <row r="474" s="109" customFormat="1" ht="19.5" customHeight="1"/>
    <row r="475" s="109" customFormat="1" ht="19.5" customHeight="1"/>
    <row r="476" s="109" customFormat="1" ht="19.5" customHeight="1"/>
    <row r="477" s="109" customFormat="1" ht="19.5" customHeight="1"/>
    <row r="478" s="109" customFormat="1" ht="19.5" customHeight="1"/>
    <row r="479" s="109" customFormat="1" ht="19.5" customHeight="1"/>
    <row r="480" s="109" customFormat="1" ht="19.5" customHeight="1"/>
    <row r="481" s="109" customFormat="1" ht="19.5" customHeight="1"/>
    <row r="482" s="109" customFormat="1" ht="19.5" customHeight="1"/>
    <row r="483" s="109" customFormat="1" ht="19.5" customHeight="1"/>
    <row r="484" s="109" customFormat="1" ht="19.5" customHeight="1"/>
    <row r="485" s="109" customFormat="1" ht="19.5" customHeight="1"/>
    <row r="486" s="109" customFormat="1" ht="19.5" customHeight="1"/>
    <row r="487" s="109" customFormat="1" ht="19.5" customHeight="1"/>
    <row r="488" s="109" customFormat="1" ht="19.5" customHeight="1"/>
    <row r="489" s="109" customFormat="1" ht="19.5" customHeight="1"/>
    <row r="490" s="109" customFormat="1" ht="19.5" customHeight="1"/>
    <row r="491" s="109" customFormat="1" ht="19.5" customHeight="1"/>
    <row r="492" s="109" customFormat="1" ht="19.5" customHeight="1"/>
    <row r="493" s="109" customFormat="1" ht="19.5" customHeight="1"/>
    <row r="494" s="109" customFormat="1" ht="19.5" customHeight="1"/>
    <row r="495" s="109" customFormat="1" ht="19.5" customHeight="1"/>
    <row r="496" s="109" customFormat="1" ht="19.5" customHeight="1"/>
    <row r="497" s="109" customFormat="1" ht="19.5" customHeight="1"/>
    <row r="498" s="109" customFormat="1" ht="19.5" customHeight="1"/>
    <row r="499" s="109" customFormat="1" ht="19.5" customHeight="1"/>
    <row r="500" s="109" customFormat="1" ht="19.5" customHeight="1"/>
    <row r="501" s="109" customFormat="1" ht="19.5" customHeight="1"/>
    <row r="502" s="109" customFormat="1" ht="19.5" customHeight="1"/>
    <row r="503" s="109" customFormat="1" ht="19.5" customHeight="1"/>
    <row r="504" s="109" customFormat="1" ht="19.5" customHeight="1"/>
    <row r="505" s="109" customFormat="1" ht="19.5" customHeight="1"/>
    <row r="506" s="109" customFormat="1" ht="19.5" customHeight="1"/>
    <row r="507" s="109" customFormat="1" ht="19.5" customHeight="1"/>
    <row r="508" s="109" customFormat="1" ht="19.5" customHeight="1"/>
    <row r="509" s="109" customFormat="1" ht="19.5" customHeight="1"/>
    <row r="510" s="109" customFormat="1" ht="19.5" customHeight="1"/>
    <row r="511" s="109" customFormat="1" ht="19.5" customHeight="1"/>
    <row r="512" s="109" customFormat="1" ht="19.5" customHeight="1"/>
    <row r="513" s="109" customFormat="1" ht="19.5" customHeight="1"/>
    <row r="514" s="109" customFormat="1" ht="19.5" customHeight="1"/>
    <row r="515" s="109" customFormat="1" ht="19.5" customHeight="1"/>
    <row r="516" s="109" customFormat="1" ht="19.5" customHeight="1"/>
    <row r="517" s="109" customFormat="1" ht="19.5" customHeight="1"/>
    <row r="518" s="109" customFormat="1" ht="19.5" customHeight="1"/>
    <row r="519" s="109" customFormat="1" ht="19.5" customHeight="1"/>
    <row r="520" s="109" customFormat="1" ht="19.5" customHeight="1"/>
    <row r="521" s="109" customFormat="1" ht="19.5" customHeight="1"/>
    <row r="522" s="109" customFormat="1" ht="19.5" customHeight="1"/>
    <row r="523" s="109" customFormat="1" ht="19.5" customHeight="1"/>
    <row r="524" s="109" customFormat="1" ht="19.5" customHeight="1"/>
    <row r="525" s="109" customFormat="1" ht="19.5" customHeight="1"/>
    <row r="526" s="109" customFormat="1" ht="19.5" customHeight="1"/>
    <row r="527" s="109" customFormat="1" ht="19.5" customHeight="1"/>
    <row r="528" s="109" customFormat="1" ht="19.5" customHeight="1"/>
    <row r="529" s="109" customFormat="1" ht="19.5" customHeight="1"/>
    <row r="530" s="109" customFormat="1" ht="19.5" customHeight="1"/>
    <row r="531" s="109" customFormat="1" ht="19.5" customHeight="1"/>
    <row r="532" s="109" customFormat="1" ht="19.5" customHeight="1"/>
    <row r="533" s="109" customFormat="1" ht="19.5" customHeight="1"/>
    <row r="534" s="109" customFormat="1" ht="19.5" customHeight="1"/>
    <row r="535" s="109" customFormat="1" ht="19.5" customHeight="1"/>
    <row r="536" s="109" customFormat="1" ht="19.5" customHeight="1"/>
    <row r="537" s="109" customFormat="1" ht="19.5" customHeight="1"/>
    <row r="538" s="109" customFormat="1" ht="19.5" customHeight="1"/>
    <row r="539" s="109" customFormat="1" ht="19.5" customHeight="1"/>
    <row r="540" s="109" customFormat="1" ht="19.5" customHeight="1"/>
    <row r="541" s="109" customFormat="1" ht="19.5" customHeight="1"/>
    <row r="542" s="109" customFormat="1" ht="19.5" customHeight="1"/>
    <row r="543" s="109" customFormat="1" ht="19.5" customHeight="1"/>
    <row r="544" s="109" customFormat="1" ht="19.5" customHeight="1"/>
    <row r="545" s="109" customFormat="1" ht="19.5" customHeight="1"/>
    <row r="546" s="109" customFormat="1" ht="19.5" customHeight="1"/>
    <row r="547" s="109" customFormat="1" ht="19.5" customHeight="1"/>
    <row r="548" s="109" customFormat="1" ht="19.5" customHeight="1"/>
    <row r="549" s="109" customFormat="1" ht="19.5" customHeight="1"/>
    <row r="550" s="109" customFormat="1" ht="19.5" customHeight="1"/>
    <row r="551" s="109" customFormat="1" ht="19.5" customHeight="1"/>
    <row r="552" s="109" customFormat="1" ht="19.5" customHeight="1"/>
    <row r="553" s="109" customFormat="1" ht="19.5" customHeight="1"/>
    <row r="554" s="109" customFormat="1" ht="19.5" customHeight="1"/>
    <row r="555" s="109" customFormat="1" ht="19.5" customHeight="1"/>
    <row r="556" s="109" customFormat="1" ht="19.5" customHeight="1"/>
    <row r="557" s="109" customFormat="1" ht="19.5" customHeight="1"/>
    <row r="558" s="109" customFormat="1" ht="19.5" customHeight="1"/>
    <row r="559" s="109" customFormat="1" ht="19.5" customHeight="1"/>
    <row r="560" s="109" customFormat="1" ht="19.5" customHeight="1"/>
    <row r="561" s="109" customFormat="1" ht="19.5" customHeight="1"/>
    <row r="562" s="109" customFormat="1" ht="19.5" customHeight="1"/>
    <row r="563" s="109" customFormat="1" ht="19.5" customHeight="1"/>
    <row r="564" s="109" customFormat="1" ht="19.5" customHeight="1"/>
    <row r="565" s="109" customFormat="1" ht="19.5" customHeight="1"/>
    <row r="566" s="109" customFormat="1" ht="19.5" customHeight="1"/>
    <row r="567" s="109" customFormat="1" ht="19.5" customHeight="1"/>
    <row r="568" s="109" customFormat="1" ht="19.5" customHeight="1"/>
    <row r="569" s="109" customFormat="1" ht="19.5" customHeight="1"/>
    <row r="570" s="109" customFormat="1" ht="19.5" customHeight="1"/>
    <row r="571" s="109" customFormat="1" ht="19.5" customHeight="1"/>
    <row r="572" s="109" customFormat="1" ht="19.5" customHeight="1"/>
    <row r="573" s="109" customFormat="1" ht="19.5" customHeight="1"/>
    <row r="574" s="109" customFormat="1" ht="19.5" customHeight="1"/>
    <row r="575" s="109" customFormat="1" ht="19.5" customHeight="1"/>
    <row r="576" s="109" customFormat="1" ht="19.5" customHeight="1"/>
    <row r="577" s="109" customFormat="1" ht="19.5" customHeight="1"/>
    <row r="578" s="109" customFormat="1" ht="19.5" customHeight="1"/>
    <row r="579" s="109" customFormat="1" ht="19.5" customHeight="1"/>
    <row r="580" s="109" customFormat="1" ht="19.5" customHeight="1"/>
    <row r="581" s="109" customFormat="1" ht="19.5" customHeight="1"/>
    <row r="582" s="109" customFormat="1" ht="19.5" customHeight="1"/>
    <row r="583" s="109" customFormat="1" ht="19.5" customHeight="1"/>
    <row r="584" s="109" customFormat="1" ht="19.5" customHeight="1"/>
    <row r="585" s="109" customFormat="1" ht="19.5" customHeight="1"/>
    <row r="586" s="109" customFormat="1" ht="19.5" customHeight="1"/>
    <row r="587" s="109" customFormat="1" ht="19.5" customHeight="1"/>
    <row r="588" s="109" customFormat="1" ht="19.5" customHeight="1"/>
    <row r="589" s="109" customFormat="1" ht="19.5" customHeight="1"/>
    <row r="590" s="109" customFormat="1" ht="19.5" customHeight="1"/>
    <row r="591" s="109" customFormat="1" ht="19.5" customHeight="1"/>
    <row r="592" s="109" customFormat="1" ht="19.5" customHeight="1"/>
    <row r="593" s="109" customFormat="1" ht="19.5" customHeight="1"/>
    <row r="594" s="109" customFormat="1" ht="19.5" customHeight="1"/>
    <row r="595" s="109" customFormat="1" ht="19.5" customHeight="1"/>
    <row r="596" s="109" customFormat="1" ht="19.5" customHeight="1"/>
    <row r="597" s="109" customFormat="1" ht="19.5" customHeight="1"/>
    <row r="598" s="109" customFormat="1" ht="19.5" customHeight="1"/>
    <row r="599" s="109" customFormat="1" ht="19.5" customHeight="1"/>
    <row r="600" s="109" customFormat="1" ht="19.5" customHeight="1"/>
    <row r="601" s="109" customFormat="1" ht="19.5" customHeight="1"/>
    <row r="602" s="109" customFormat="1" ht="19.5" customHeight="1"/>
    <row r="603" s="109" customFormat="1" ht="19.5" customHeight="1"/>
    <row r="604" s="109" customFormat="1" ht="19.5" customHeight="1"/>
    <row r="605" s="109" customFormat="1" ht="19.5" customHeight="1"/>
    <row r="606" s="109" customFormat="1" ht="19.5" customHeight="1"/>
    <row r="607" s="109" customFormat="1" ht="19.5" customHeight="1"/>
    <row r="608" s="109" customFormat="1" ht="19.5" customHeight="1"/>
    <row r="609" s="109" customFormat="1" ht="19.5" customHeight="1"/>
    <row r="610" s="109" customFormat="1" ht="19.5" customHeight="1"/>
    <row r="611" s="109" customFormat="1" ht="19.5" customHeight="1"/>
    <row r="612" s="109" customFormat="1" ht="19.5" customHeight="1"/>
    <row r="613" s="109" customFormat="1" ht="19.5" customHeight="1"/>
    <row r="614" s="109" customFormat="1" ht="19.5" customHeight="1"/>
    <row r="615" s="109" customFormat="1" ht="19.5" customHeight="1"/>
    <row r="616" s="109" customFormat="1" ht="19.5" customHeight="1"/>
    <row r="617" s="109" customFormat="1" ht="19.5" customHeight="1"/>
    <row r="618" s="109" customFormat="1" ht="19.5" customHeight="1"/>
    <row r="619" s="109" customFormat="1" ht="19.5" customHeight="1"/>
    <row r="620" s="109" customFormat="1" ht="19.5" customHeight="1"/>
    <row r="621" s="109" customFormat="1" ht="19.5" customHeight="1"/>
    <row r="622" s="109" customFormat="1" ht="19.5" customHeight="1"/>
    <row r="623" s="109" customFormat="1" ht="19.5" customHeight="1"/>
    <row r="624" s="109" customFormat="1" ht="19.5" customHeight="1"/>
    <row r="625" s="109" customFormat="1" ht="19.5" customHeight="1"/>
    <row r="626" s="109" customFormat="1" ht="19.5" customHeight="1"/>
    <row r="627" s="109" customFormat="1" ht="19.5" customHeight="1"/>
    <row r="628" s="109" customFormat="1" ht="19.5" customHeight="1"/>
    <row r="629" s="109" customFormat="1" ht="19.5" customHeight="1"/>
    <row r="630" s="109" customFormat="1" ht="19.5" customHeight="1"/>
    <row r="631" s="109" customFormat="1" ht="19.5" customHeight="1"/>
    <row r="632" s="109" customFormat="1" ht="19.5" customHeight="1"/>
    <row r="633" s="109" customFormat="1" ht="19.5" customHeight="1"/>
    <row r="634" s="109" customFormat="1" ht="19.5" customHeight="1"/>
    <row r="635" s="109" customFormat="1" ht="19.5" customHeight="1"/>
    <row r="636" s="109" customFormat="1" ht="19.5" customHeight="1"/>
    <row r="637" s="109" customFormat="1" ht="19.5" customHeight="1"/>
    <row r="638" s="109" customFormat="1" ht="19.5" customHeight="1"/>
    <row r="639" s="109" customFormat="1" ht="19.5" customHeight="1"/>
    <row r="640" s="109" customFormat="1" ht="19.5" customHeight="1"/>
    <row r="641" s="109" customFormat="1" ht="19.5" customHeight="1"/>
    <row r="642" s="109" customFormat="1" ht="19.5" customHeight="1"/>
    <row r="643" s="109" customFormat="1" ht="19.5" customHeight="1"/>
    <row r="644" s="109" customFormat="1" ht="19.5" customHeight="1"/>
    <row r="645" s="109" customFormat="1" ht="19.5" customHeight="1"/>
    <row r="646" s="109" customFormat="1" ht="19.5" customHeight="1"/>
    <row r="647" s="109" customFormat="1" ht="19.5" customHeight="1"/>
    <row r="648" s="109" customFormat="1" ht="19.5" customHeight="1"/>
    <row r="649" s="109" customFormat="1" ht="19.5" customHeight="1"/>
    <row r="650" s="109" customFormat="1" ht="19.5" customHeight="1"/>
    <row r="651" s="109" customFormat="1" ht="19.5" customHeight="1"/>
    <row r="652" s="109" customFormat="1" ht="19.5" customHeight="1"/>
    <row r="653" s="109" customFormat="1" ht="19.5" customHeight="1"/>
    <row r="654" s="109" customFormat="1" ht="19.5" customHeight="1"/>
    <row r="655" s="109" customFormat="1" ht="19.5" customHeight="1"/>
    <row r="656" s="109" customFormat="1" ht="19.5" customHeight="1"/>
    <row r="657" s="109" customFormat="1" ht="19.5" customHeight="1"/>
    <row r="658" s="109" customFormat="1" ht="19.5" customHeight="1"/>
    <row r="659" s="109" customFormat="1" ht="19.5" customHeight="1"/>
    <row r="660" s="109" customFormat="1" ht="19.5" customHeight="1"/>
    <row r="661" s="109" customFormat="1" ht="19.5" customHeight="1"/>
    <row r="662" s="109" customFormat="1" ht="19.5" customHeight="1"/>
    <row r="663" s="109" customFormat="1" ht="19.5" customHeight="1"/>
    <row r="664" s="109" customFormat="1" ht="19.5" customHeight="1"/>
    <row r="665" s="109" customFormat="1" ht="19.5" customHeight="1"/>
    <row r="666" s="109" customFormat="1" ht="19.5" customHeight="1"/>
    <row r="667" s="109" customFormat="1" ht="19.5" customHeight="1"/>
    <row r="668" s="109" customFormat="1" ht="19.5" customHeight="1"/>
    <row r="669" s="109" customFormat="1" ht="19.5" customHeight="1"/>
    <row r="670" s="109" customFormat="1" ht="19.5" customHeight="1"/>
    <row r="671" s="109" customFormat="1" ht="19.5" customHeight="1"/>
    <row r="672" s="109" customFormat="1" ht="19.5" customHeight="1"/>
    <row r="673" s="109" customFormat="1" ht="19.5" customHeight="1"/>
    <row r="674" s="109" customFormat="1" ht="19.5" customHeight="1"/>
    <row r="675" s="109" customFormat="1" ht="19.5" customHeight="1"/>
    <row r="676" s="109" customFormat="1" ht="19.5" customHeight="1"/>
    <row r="677" s="109" customFormat="1" ht="19.5" customHeight="1"/>
    <row r="678" s="109" customFormat="1" ht="19.5" customHeight="1"/>
    <row r="679" s="109" customFormat="1" ht="19.5" customHeight="1"/>
    <row r="680" s="109" customFormat="1" ht="19.5" customHeight="1"/>
    <row r="681" s="109" customFormat="1" ht="19.5" customHeight="1"/>
    <row r="682" s="109" customFormat="1" ht="19.5" customHeight="1"/>
    <row r="683" s="109" customFormat="1" ht="19.5" customHeight="1"/>
    <row r="684" s="109" customFormat="1" ht="19.5" customHeight="1"/>
    <row r="685" s="109" customFormat="1" ht="19.5" customHeight="1"/>
    <row r="686" s="109" customFormat="1" ht="19.5" customHeight="1"/>
    <row r="687" s="109" customFormat="1" ht="19.5" customHeight="1"/>
    <row r="688" s="109" customFormat="1" ht="19.5" customHeight="1"/>
    <row r="689" s="109" customFormat="1" ht="19.5" customHeight="1"/>
    <row r="690" s="109" customFormat="1" ht="19.5" customHeight="1"/>
    <row r="691" s="109" customFormat="1" ht="19.5" customHeight="1"/>
    <row r="692" s="109" customFormat="1" ht="19.5" customHeight="1"/>
    <row r="693" s="109" customFormat="1" ht="19.5" customHeight="1"/>
    <row r="694" s="109" customFormat="1" ht="19.5" customHeight="1"/>
    <row r="695" s="109" customFormat="1" ht="19.5" customHeight="1"/>
    <row r="696" s="109" customFormat="1" ht="19.5" customHeight="1"/>
    <row r="697" s="109" customFormat="1" ht="19.5" customHeight="1"/>
    <row r="698" s="109" customFormat="1" ht="19.5" customHeight="1"/>
    <row r="699" s="109" customFormat="1" ht="19.5" customHeight="1"/>
    <row r="700" s="109" customFormat="1" ht="19.5" customHeight="1"/>
    <row r="701" s="109" customFormat="1" ht="19.5" customHeight="1"/>
    <row r="702" s="109" customFormat="1" ht="19.5" customHeight="1"/>
    <row r="703" s="109" customFormat="1" ht="19.5" customHeight="1"/>
    <row r="704" s="109" customFormat="1" ht="19.5" customHeight="1"/>
    <row r="705" s="109" customFormat="1" ht="19.5" customHeight="1"/>
    <row r="706" s="109" customFormat="1" ht="19.5" customHeight="1"/>
    <row r="707" s="109" customFormat="1" ht="19.5" customHeight="1"/>
    <row r="708" s="109" customFormat="1" ht="19.5" customHeight="1"/>
    <row r="709" s="109" customFormat="1" ht="19.5" customHeight="1"/>
    <row r="710" s="109" customFormat="1" ht="19.5" customHeight="1"/>
    <row r="711" s="109" customFormat="1" ht="19.5" customHeight="1"/>
    <row r="712" s="109" customFormat="1" ht="19.5" customHeight="1"/>
    <row r="713" s="109" customFormat="1" ht="19.5" customHeight="1"/>
    <row r="714" s="109" customFormat="1" ht="19.5" customHeight="1"/>
    <row r="715" s="109" customFormat="1" ht="19.5" customHeight="1"/>
    <row r="716" s="109" customFormat="1" ht="19.5" customHeight="1"/>
    <row r="717" s="109" customFormat="1" ht="19.5" customHeight="1"/>
    <row r="718" s="109" customFormat="1" ht="19.5" customHeight="1"/>
    <row r="719" s="109" customFormat="1" ht="19.5" customHeight="1"/>
    <row r="720" s="109" customFormat="1" ht="19.5" customHeight="1"/>
    <row r="721" s="109" customFormat="1" ht="19.5" customHeight="1"/>
    <row r="722" s="109" customFormat="1" ht="19.5" customHeight="1"/>
    <row r="723" s="109" customFormat="1" ht="19.5" customHeight="1"/>
    <row r="724" s="109" customFormat="1" ht="19.5" customHeight="1"/>
    <row r="725" s="109" customFormat="1" ht="19.5" customHeight="1"/>
    <row r="726" s="109" customFormat="1" ht="19.5" customHeight="1"/>
    <row r="727" s="109" customFormat="1" ht="19.5" customHeight="1"/>
    <row r="728" s="109" customFormat="1" ht="19.5" customHeight="1"/>
    <row r="729" s="109" customFormat="1" ht="19.5" customHeight="1"/>
    <row r="730" s="109" customFormat="1" ht="19.5" customHeight="1"/>
    <row r="731" s="109" customFormat="1" ht="19.5" customHeight="1"/>
    <row r="732" s="109" customFormat="1" ht="19.5" customHeight="1"/>
    <row r="733" s="109" customFormat="1" ht="19.5" customHeight="1"/>
    <row r="734" s="109" customFormat="1" ht="19.5" customHeight="1"/>
    <row r="735" s="109" customFormat="1" ht="19.5" customHeight="1"/>
    <row r="736" s="109" customFormat="1" ht="19.5" customHeight="1"/>
    <row r="737" s="109" customFormat="1" ht="19.5" customHeight="1"/>
    <row r="738" s="109" customFormat="1" ht="19.5" customHeight="1"/>
    <row r="739" s="109" customFormat="1" ht="19.5" customHeight="1"/>
    <row r="740" s="109" customFormat="1" ht="19.5" customHeight="1"/>
    <row r="741" s="109" customFormat="1" ht="19.5" customHeight="1"/>
    <row r="742" s="109" customFormat="1" ht="19.5" customHeight="1"/>
    <row r="743" s="109" customFormat="1" ht="19.5" customHeight="1"/>
    <row r="744" s="109" customFormat="1" ht="19.5" customHeight="1"/>
    <row r="745" s="109" customFormat="1" ht="19.5" customHeight="1"/>
    <row r="746" s="109" customFormat="1" ht="19.5" customHeight="1"/>
    <row r="747" s="109" customFormat="1" ht="19.5" customHeight="1"/>
    <row r="748" s="109" customFormat="1" ht="19.5" customHeight="1"/>
    <row r="749" s="109" customFormat="1" ht="19.5" customHeight="1"/>
    <row r="750" s="109" customFormat="1" ht="19.5" customHeight="1"/>
    <row r="751" s="109" customFormat="1" ht="19.5" customHeight="1"/>
    <row r="752" s="109" customFormat="1" ht="19.5" customHeight="1"/>
    <row r="753" s="109" customFormat="1" ht="19.5" customHeight="1"/>
    <row r="754" s="109" customFormat="1" ht="19.5" customHeight="1"/>
    <row r="755" s="109" customFormat="1" ht="19.5" customHeight="1"/>
    <row r="756" s="109" customFormat="1" ht="19.5" customHeight="1"/>
    <row r="757" s="109" customFormat="1" ht="19.5" customHeight="1"/>
    <row r="758" s="109" customFormat="1" ht="19.5" customHeight="1"/>
    <row r="759" s="109" customFormat="1" ht="19.5" customHeight="1"/>
    <row r="760" s="109" customFormat="1" ht="19.5" customHeight="1"/>
    <row r="761" s="109" customFormat="1" ht="19.5" customHeight="1"/>
    <row r="762" s="109" customFormat="1" ht="19.5" customHeight="1"/>
    <row r="763" s="109" customFormat="1" ht="19.5" customHeight="1"/>
    <row r="764" s="109" customFormat="1" ht="19.5" customHeight="1"/>
    <row r="765" s="109" customFormat="1" ht="19.5" customHeight="1"/>
    <row r="766" s="109" customFormat="1" ht="19.5" customHeight="1"/>
    <row r="767" s="109" customFormat="1" ht="19.5" customHeight="1"/>
    <row r="768" s="109" customFormat="1" ht="19.5" customHeight="1"/>
    <row r="769" s="109" customFormat="1" ht="19.5" customHeight="1"/>
    <row r="770" s="109" customFormat="1" ht="19.5" customHeight="1"/>
    <row r="771" s="109" customFormat="1" ht="19.5" customHeight="1"/>
    <row r="772" s="109" customFormat="1" ht="19.5" customHeight="1"/>
    <row r="773" s="109" customFormat="1" ht="19.5" customHeight="1"/>
    <row r="774" s="109" customFormat="1" ht="19.5" customHeight="1"/>
    <row r="775" s="109" customFormat="1" ht="19.5" customHeight="1"/>
    <row r="776" s="109" customFormat="1" ht="19.5" customHeight="1"/>
    <row r="777" s="109" customFormat="1" ht="19.5" customHeight="1"/>
    <row r="778" s="109" customFormat="1" ht="19.5" customHeight="1"/>
    <row r="779" s="109" customFormat="1" ht="19.5" customHeight="1"/>
    <row r="780" s="109" customFormat="1" ht="19.5" customHeight="1"/>
    <row r="781" s="109" customFormat="1" ht="19.5" customHeight="1"/>
    <row r="782" s="109" customFormat="1" ht="19.5" customHeight="1"/>
    <row r="783" s="109" customFormat="1" ht="19.5" customHeight="1"/>
    <row r="784" s="109" customFormat="1" ht="19.5" customHeight="1"/>
    <row r="785" s="109" customFormat="1" ht="19.5" customHeight="1"/>
    <row r="786" s="109" customFormat="1" ht="19.5" customHeight="1"/>
    <row r="787" s="109" customFormat="1" ht="19.5" customHeight="1"/>
    <row r="788" s="109" customFormat="1" ht="19.5" customHeight="1"/>
    <row r="789" s="109" customFormat="1" ht="19.5" customHeight="1"/>
    <row r="790" s="109" customFormat="1" ht="19.5" customHeight="1"/>
    <row r="791" s="109" customFormat="1" ht="19.5" customHeight="1"/>
    <row r="792" s="109" customFormat="1" ht="19.5" customHeight="1"/>
    <row r="793" s="109" customFormat="1" ht="19.5" customHeight="1"/>
    <row r="794" s="109" customFormat="1" ht="19.5" customHeight="1"/>
    <row r="795" s="109" customFormat="1" ht="19.5" customHeight="1"/>
    <row r="796" s="109" customFormat="1" ht="19.5" customHeight="1"/>
    <row r="797" s="109" customFormat="1" ht="19.5" customHeight="1"/>
    <row r="798" s="109" customFormat="1" ht="19.5" customHeight="1"/>
    <row r="799" s="109" customFormat="1" ht="19.5" customHeight="1"/>
    <row r="800" s="109" customFormat="1" ht="19.5" customHeight="1"/>
    <row r="801" s="109" customFormat="1" ht="19.5" customHeight="1"/>
    <row r="802" s="109" customFormat="1" ht="19.5" customHeight="1"/>
    <row r="803" s="109" customFormat="1" ht="19.5" customHeight="1"/>
    <row r="804" s="109" customFormat="1" ht="19.5" customHeight="1"/>
    <row r="805" s="109" customFormat="1" ht="19.5" customHeight="1"/>
    <row r="806" s="109" customFormat="1" ht="19.5" customHeight="1"/>
    <row r="807" s="109" customFormat="1" ht="19.5" customHeight="1"/>
    <row r="808" s="109" customFormat="1" ht="19.5" customHeight="1"/>
    <row r="809" s="109" customFormat="1" ht="19.5" customHeight="1"/>
    <row r="810" s="109" customFormat="1" ht="19.5" customHeight="1"/>
    <row r="811" s="109" customFormat="1" ht="19.5" customHeight="1"/>
    <row r="812" s="109" customFormat="1" ht="19.5" customHeight="1"/>
    <row r="813" s="109" customFormat="1" ht="19.5" customHeight="1"/>
    <row r="814" s="109" customFormat="1" ht="19.5" customHeight="1"/>
    <row r="815" s="109" customFormat="1" ht="19.5" customHeight="1"/>
    <row r="816" s="109" customFormat="1" ht="19.5" customHeight="1"/>
    <row r="817" s="109" customFormat="1" ht="19.5" customHeight="1"/>
    <row r="818" s="109" customFormat="1" ht="19.5" customHeight="1"/>
    <row r="819" s="109" customFormat="1" ht="19.5" customHeight="1"/>
    <row r="820" s="109" customFormat="1" ht="19.5" customHeight="1"/>
    <row r="821" s="109" customFormat="1" ht="19.5" customHeight="1"/>
    <row r="822" s="109" customFormat="1" ht="19.5" customHeight="1"/>
    <row r="823" s="109" customFormat="1" ht="19.5" customHeight="1"/>
    <row r="824" s="109" customFormat="1" ht="19.5" customHeight="1"/>
    <row r="825" s="109" customFormat="1" ht="19.5" customHeight="1"/>
    <row r="826" s="109" customFormat="1" ht="19.5" customHeight="1"/>
    <row r="827" s="109" customFormat="1" ht="19.5" customHeight="1"/>
    <row r="828" s="109" customFormat="1" ht="19.5" customHeight="1"/>
    <row r="829" s="109" customFormat="1" ht="19.5" customHeight="1"/>
    <row r="830" s="109" customFormat="1" ht="19.5" customHeight="1"/>
    <row r="831" s="109" customFormat="1" ht="19.5" customHeight="1"/>
    <row r="832" s="109" customFormat="1" ht="19.5" customHeight="1"/>
    <row r="833" s="109" customFormat="1" ht="19.5" customHeight="1"/>
    <row r="834" s="109" customFormat="1" ht="19.5" customHeight="1"/>
    <row r="835" s="109" customFormat="1" ht="19.5" customHeight="1"/>
    <row r="836" s="109" customFormat="1" ht="19.5" customHeight="1"/>
    <row r="837" s="109" customFormat="1" ht="19.5" customHeight="1"/>
    <row r="838" s="109" customFormat="1" ht="19.5" customHeight="1"/>
    <row r="839" s="109" customFormat="1" ht="19.5" customHeight="1"/>
    <row r="840" s="109" customFormat="1" ht="19.5" customHeight="1"/>
    <row r="841" s="109" customFormat="1" ht="19.5" customHeight="1"/>
    <row r="842" s="109" customFormat="1" ht="19.5" customHeight="1"/>
    <row r="843" s="109" customFormat="1" ht="19.5" customHeight="1"/>
    <row r="844" s="109" customFormat="1" ht="19.5" customHeight="1"/>
    <row r="845" s="109" customFormat="1" ht="19.5" customHeight="1"/>
    <row r="846" s="109" customFormat="1" ht="19.5" customHeight="1"/>
    <row r="847" s="109" customFormat="1" ht="19.5" customHeight="1"/>
    <row r="848" s="109" customFormat="1" ht="19.5" customHeight="1"/>
    <row r="849" s="109" customFormat="1" ht="19.5" customHeight="1"/>
    <row r="850" s="109" customFormat="1" ht="19.5" customHeight="1"/>
    <row r="851" s="109" customFormat="1" ht="19.5" customHeight="1"/>
    <row r="852" s="109" customFormat="1" ht="19.5" customHeight="1"/>
    <row r="853" s="109" customFormat="1" ht="19.5" customHeight="1"/>
    <row r="854" s="109" customFormat="1" ht="19.5" customHeight="1"/>
    <row r="855" s="109" customFormat="1" ht="19.5" customHeight="1"/>
    <row r="856" s="109" customFormat="1" ht="19.5" customHeight="1"/>
    <row r="857" s="109" customFormat="1" ht="19.5" customHeight="1"/>
    <row r="858" s="109" customFormat="1" ht="19.5" customHeight="1"/>
    <row r="859" s="109" customFormat="1" ht="19.5" customHeight="1"/>
    <row r="860" s="109" customFormat="1" ht="19.5" customHeight="1"/>
    <row r="861" s="109" customFormat="1" ht="19.5" customHeight="1"/>
    <row r="862" s="109" customFormat="1" ht="19.5" customHeight="1"/>
    <row r="863" s="109" customFormat="1" ht="19.5" customHeight="1"/>
    <row r="864" s="109" customFormat="1" ht="19.5" customHeight="1"/>
    <row r="865" s="109" customFormat="1" ht="19.5" customHeight="1"/>
    <row r="866" s="109" customFormat="1" ht="19.5" customHeight="1"/>
    <row r="867" s="109" customFormat="1" ht="19.5" customHeight="1"/>
    <row r="868" s="109" customFormat="1" ht="19.5" customHeight="1"/>
    <row r="869" s="109" customFormat="1" ht="19.5" customHeight="1"/>
    <row r="870" s="109" customFormat="1" ht="19.5" customHeight="1"/>
    <row r="871" s="109" customFormat="1" ht="19.5" customHeight="1"/>
    <row r="872" s="109" customFormat="1" ht="19.5" customHeight="1"/>
    <row r="873" s="109" customFormat="1" ht="19.5" customHeight="1"/>
    <row r="874" s="109" customFormat="1" ht="19.5" customHeight="1"/>
    <row r="875" s="109" customFormat="1" ht="19.5" customHeight="1"/>
    <row r="876" s="109" customFormat="1" ht="19.5" customHeight="1"/>
    <row r="877" s="109" customFormat="1" ht="19.5" customHeight="1"/>
    <row r="878" s="109" customFormat="1" ht="19.5" customHeight="1"/>
    <row r="879" s="109" customFormat="1" ht="19.5" customHeight="1"/>
    <row r="880" s="109" customFormat="1" ht="19.5" customHeight="1"/>
    <row r="881" s="109" customFormat="1" ht="19.5" customHeight="1"/>
    <row r="882" s="109" customFormat="1" ht="19.5" customHeight="1"/>
    <row r="883" s="109" customFormat="1" ht="19.5" customHeight="1"/>
    <row r="884" s="109" customFormat="1" ht="19.5" customHeight="1"/>
    <row r="885" s="109" customFormat="1" ht="19.5" customHeight="1"/>
    <row r="886" s="109" customFormat="1" ht="19.5" customHeight="1"/>
    <row r="887" s="109" customFormat="1" ht="19.5" customHeight="1"/>
    <row r="888" s="109" customFormat="1" ht="19.5" customHeight="1"/>
    <row r="889" s="109" customFormat="1" ht="19.5" customHeight="1"/>
    <row r="890" s="109" customFormat="1" ht="19.5" customHeight="1"/>
    <row r="891" s="109" customFormat="1" ht="19.5" customHeight="1"/>
    <row r="892" s="109" customFormat="1" ht="19.5" customHeight="1"/>
    <row r="893" s="109" customFormat="1" ht="19.5" customHeight="1"/>
    <row r="894" s="109" customFormat="1" ht="19.5" customHeight="1"/>
    <row r="895" s="109" customFormat="1" ht="19.5" customHeight="1"/>
    <row r="896" s="109" customFormat="1" ht="19.5" customHeight="1"/>
    <row r="897" s="109" customFormat="1" ht="19.5" customHeight="1"/>
    <row r="898" s="109" customFormat="1" ht="19.5" customHeight="1"/>
    <row r="899" s="109" customFormat="1" ht="19.5" customHeight="1"/>
    <row r="900" s="109" customFormat="1" ht="19.5" customHeight="1"/>
    <row r="901" s="109" customFormat="1" ht="19.5" customHeight="1"/>
    <row r="902" s="109" customFormat="1" ht="19.5" customHeight="1"/>
    <row r="903" s="109" customFormat="1" ht="19.5" customHeight="1"/>
    <row r="904" s="109" customFormat="1" ht="19.5" customHeight="1"/>
    <row r="905" s="109" customFormat="1" ht="19.5" customHeight="1"/>
    <row r="906" s="109" customFormat="1" ht="19.5" customHeight="1"/>
    <row r="907" s="109" customFormat="1" ht="19.5" customHeight="1"/>
    <row r="908" s="109" customFormat="1" ht="19.5" customHeight="1"/>
    <row r="909" s="109" customFormat="1" ht="19.5" customHeight="1"/>
    <row r="910" s="109" customFormat="1" ht="19.5" customHeight="1"/>
    <row r="911" s="109" customFormat="1" ht="19.5" customHeight="1"/>
    <row r="912" s="109" customFormat="1" ht="19.5" customHeight="1"/>
    <row r="913" s="109" customFormat="1" ht="19.5" customHeight="1"/>
    <row r="914" s="109" customFormat="1" ht="19.5" customHeight="1"/>
    <row r="915" s="109" customFormat="1" ht="19.5" customHeight="1"/>
    <row r="916" s="109" customFormat="1" ht="19.5" customHeight="1"/>
    <row r="917" s="109" customFormat="1" ht="19.5" customHeight="1"/>
    <row r="918" s="109" customFormat="1" ht="19.5" customHeight="1"/>
    <row r="919" s="109" customFormat="1" ht="19.5" customHeight="1"/>
    <row r="920" s="109" customFormat="1" ht="19.5" customHeight="1"/>
    <row r="921" s="109" customFormat="1" ht="19.5" customHeight="1"/>
    <row r="922" s="109" customFormat="1" ht="19.5" customHeight="1"/>
    <row r="923" s="109" customFormat="1" ht="19.5" customHeight="1"/>
    <row r="924" s="109" customFormat="1" ht="19.5" customHeight="1"/>
    <row r="925" s="109" customFormat="1" ht="19.5" customHeight="1"/>
    <row r="926" s="109" customFormat="1" ht="19.5" customHeight="1"/>
    <row r="927" s="109" customFormat="1" ht="19.5" customHeight="1"/>
    <row r="928" s="109" customFormat="1" ht="19.5" customHeight="1"/>
    <row r="929" s="109" customFormat="1" ht="19.5" customHeight="1"/>
    <row r="930" s="109" customFormat="1" ht="19.5" customHeight="1"/>
    <row r="931" s="109" customFormat="1" ht="19.5" customHeight="1"/>
    <row r="932" s="109" customFormat="1" ht="19.5" customHeight="1"/>
    <row r="933" s="109" customFormat="1" ht="19.5" customHeight="1"/>
    <row r="934" s="109" customFormat="1" ht="19.5" customHeight="1"/>
    <row r="935" s="109" customFormat="1" ht="19.5" customHeight="1"/>
    <row r="936" s="109" customFormat="1" ht="19.5" customHeight="1"/>
    <row r="937" s="109" customFormat="1" ht="19.5" customHeight="1"/>
    <row r="938" s="109" customFormat="1" ht="19.5" customHeight="1"/>
    <row r="939" s="109" customFormat="1" ht="19.5" customHeight="1"/>
    <row r="940" s="109" customFormat="1" ht="19.5" customHeight="1"/>
    <row r="941" s="109" customFormat="1" ht="19.5" customHeight="1"/>
    <row r="942" s="109" customFormat="1" ht="19.5" customHeight="1"/>
    <row r="943" s="109" customFormat="1" ht="19.5" customHeight="1"/>
    <row r="944" s="109" customFormat="1" ht="19.5" customHeight="1"/>
    <row r="945" s="109" customFormat="1" ht="19.5" customHeight="1"/>
    <row r="946" s="109" customFormat="1" ht="19.5" customHeight="1"/>
    <row r="947" s="109" customFormat="1" ht="19.5" customHeight="1"/>
    <row r="948" s="109" customFormat="1" ht="19.5" customHeight="1"/>
    <row r="949" s="109" customFormat="1" ht="19.5" customHeight="1"/>
    <row r="950" s="109" customFormat="1" ht="19.5" customHeight="1"/>
    <row r="951" s="109" customFormat="1" ht="19.5" customHeight="1"/>
    <row r="952" s="109" customFormat="1" ht="19.5" customHeight="1"/>
    <row r="953" s="109" customFormat="1" ht="19.5" customHeight="1"/>
    <row r="954" s="109" customFormat="1" ht="19.5" customHeight="1"/>
    <row r="955" s="109" customFormat="1" ht="19.5" customHeight="1"/>
    <row r="956" s="109" customFormat="1" ht="19.5" customHeight="1"/>
    <row r="957" s="109" customFormat="1" ht="19.5" customHeight="1"/>
    <row r="958" s="109" customFormat="1" ht="19.5" customHeight="1"/>
    <row r="959" s="109" customFormat="1" ht="19.5" customHeight="1"/>
    <row r="960" s="109" customFormat="1" ht="19.5" customHeight="1"/>
    <row r="961" s="109" customFormat="1" ht="19.5" customHeight="1"/>
    <row r="962" s="109" customFormat="1" ht="19.5" customHeight="1"/>
    <row r="963" s="109" customFormat="1" ht="19.5" customHeight="1"/>
    <row r="964" s="109" customFormat="1" ht="19.5" customHeight="1"/>
    <row r="965" s="109" customFormat="1" ht="19.5" customHeight="1"/>
    <row r="966" s="109" customFormat="1" ht="19.5" customHeight="1"/>
    <row r="967" s="109" customFormat="1" ht="19.5" customHeight="1"/>
    <row r="968" s="109" customFormat="1" ht="19.5" customHeight="1"/>
    <row r="969" s="109" customFormat="1" ht="19.5" customHeight="1"/>
    <row r="970" s="109" customFormat="1" ht="19.5" customHeight="1"/>
    <row r="971" s="109" customFormat="1" ht="19.5" customHeight="1"/>
    <row r="972" s="109" customFormat="1" ht="19.5" customHeight="1"/>
    <row r="973" s="109" customFormat="1" ht="19.5" customHeight="1"/>
    <row r="974" s="109" customFormat="1" ht="19.5" customHeight="1"/>
    <row r="975" s="109" customFormat="1" ht="19.5" customHeight="1"/>
    <row r="976" s="109" customFormat="1" ht="19.5" customHeight="1"/>
    <row r="977" s="109" customFormat="1" ht="19.5" customHeight="1"/>
    <row r="978" s="109" customFormat="1" ht="19.5" customHeight="1"/>
    <row r="979" s="109" customFormat="1" ht="19.5" customHeight="1"/>
    <row r="980" s="109" customFormat="1" ht="19.5" customHeight="1"/>
    <row r="981" s="109" customFormat="1" ht="19.5" customHeight="1"/>
    <row r="982" s="109" customFormat="1" ht="19.5" customHeight="1"/>
    <row r="983" s="109" customFormat="1" ht="19.5" customHeight="1"/>
    <row r="984" s="109" customFormat="1" ht="19.5" customHeight="1"/>
    <row r="985" s="109" customFormat="1" ht="19.5" customHeight="1"/>
    <row r="986" s="109" customFormat="1" ht="19.5" customHeight="1"/>
    <row r="987" s="109" customFormat="1" ht="19.5" customHeight="1"/>
    <row r="988" s="109" customFormat="1" ht="19.5" customHeight="1"/>
    <row r="989" s="109" customFormat="1" ht="19.5" customHeight="1"/>
    <row r="990" s="109" customFormat="1" ht="19.5" customHeight="1"/>
    <row r="991" s="109" customFormat="1" ht="19.5" customHeight="1"/>
    <row r="992" s="109" customFormat="1" ht="19.5" customHeight="1"/>
    <row r="993" s="109" customFormat="1" ht="19.5" customHeight="1"/>
    <row r="994" s="109" customFormat="1" ht="19.5" customHeight="1"/>
    <row r="995" s="109" customFormat="1" ht="19.5" customHeight="1"/>
    <row r="996" s="109" customFormat="1" ht="19.5" customHeight="1"/>
    <row r="997" s="109" customFormat="1" ht="19.5" customHeight="1"/>
    <row r="998" s="109" customFormat="1" ht="19.5" customHeight="1"/>
    <row r="999" s="109" customFormat="1" ht="19.5" customHeight="1"/>
    <row r="1000" s="109" customFormat="1" ht="19.5" customHeight="1"/>
    <row r="1001" s="109" customFormat="1" ht="19.5" customHeight="1"/>
    <row r="1002" s="109" customFormat="1" ht="19.5" customHeight="1"/>
    <row r="1003" s="109" customFormat="1" ht="19.5" customHeight="1"/>
    <row r="1004" s="109" customFormat="1" ht="19.5" customHeight="1"/>
    <row r="1005" s="109" customFormat="1" ht="19.5" customHeight="1"/>
    <row r="1006" s="109" customFormat="1" ht="19.5" customHeight="1"/>
    <row r="1007" s="109" customFormat="1" ht="19.5" customHeight="1"/>
    <row r="1008" s="109" customFormat="1" ht="19.5" customHeight="1"/>
    <row r="1009" s="109" customFormat="1" ht="19.5" customHeight="1"/>
    <row r="1010" s="109" customFormat="1" ht="19.5" customHeight="1"/>
    <row r="1011" s="109" customFormat="1" ht="19.5" customHeight="1"/>
    <row r="1012" s="109" customFormat="1" ht="19.5" customHeight="1"/>
    <row r="1013" s="109" customFormat="1" ht="19.5" customHeight="1"/>
    <row r="1014" s="109" customFormat="1" ht="19.5" customHeight="1"/>
    <row r="1015" s="109" customFormat="1" ht="19.5" customHeight="1"/>
    <row r="1016" s="109" customFormat="1" ht="19.5" customHeight="1"/>
    <row r="1017" s="109" customFormat="1" ht="19.5" customHeight="1"/>
    <row r="1018" s="109" customFormat="1" ht="19.5" customHeight="1"/>
  </sheetData>
  <sheetProtection/>
  <mergeCells count="1">
    <mergeCell ref="A1:B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7"/>
  </sheetPr>
  <dimension ref="A1:B49"/>
  <sheetViews>
    <sheetView zoomScaleSheetLayoutView="100" workbookViewId="0" topLeftCell="A27">
      <selection activeCell="A27" sqref="A1:IV65536"/>
    </sheetView>
  </sheetViews>
  <sheetFormatPr defaultColWidth="8.75390625" defaultRowHeight="19.5" customHeight="1"/>
  <cols>
    <col min="1" max="1" width="54.25390625" style="129" customWidth="1"/>
    <col min="2" max="2" width="14.75390625" style="130" customWidth="1"/>
    <col min="3" max="3" width="26.625" style="129" customWidth="1"/>
    <col min="4" max="25" width="9.00390625" style="129" bestFit="1" customWidth="1"/>
    <col min="26" max="16384" width="8.75390625" style="129" customWidth="1"/>
  </cols>
  <sheetData>
    <row r="1" spans="1:2" s="128" customFormat="1" ht="22.5">
      <c r="A1" s="131" t="s">
        <v>1409</v>
      </c>
      <c r="B1" s="131"/>
    </row>
    <row r="2" s="107" customFormat="1" ht="20.25" customHeight="1">
      <c r="B2" s="116" t="s">
        <v>1</v>
      </c>
    </row>
    <row r="3" spans="1:2" s="109" customFormat="1" ht="30" customHeight="1">
      <c r="A3" s="132" t="s">
        <v>1133</v>
      </c>
      <c r="B3" s="132" t="s">
        <v>4</v>
      </c>
    </row>
    <row r="4" spans="1:2" s="109" customFormat="1" ht="24.75" customHeight="1">
      <c r="A4" s="120" t="s">
        <v>1359</v>
      </c>
      <c r="B4" s="120">
        <f>SUM(B5:B9)</f>
        <v>0</v>
      </c>
    </row>
    <row r="5" spans="1:2" s="109" customFormat="1" ht="24.75" customHeight="1">
      <c r="A5" s="120" t="s">
        <v>1361</v>
      </c>
      <c r="B5" s="120"/>
    </row>
    <row r="6" spans="1:2" s="109" customFormat="1" ht="24.75" customHeight="1">
      <c r="A6" s="120" t="s">
        <v>1363</v>
      </c>
      <c r="B6" s="120"/>
    </row>
    <row r="7" spans="1:2" s="109" customFormat="1" ht="24.75" customHeight="1">
      <c r="A7" s="120" t="s">
        <v>1365</v>
      </c>
      <c r="B7" s="120"/>
    </row>
    <row r="8" spans="1:2" s="109" customFormat="1" ht="24.75" customHeight="1">
      <c r="A8" s="120" t="s">
        <v>1367</v>
      </c>
      <c r="B8" s="120"/>
    </row>
    <row r="9" spans="1:2" s="109" customFormat="1" ht="24.75" customHeight="1">
      <c r="A9" s="120"/>
      <c r="B9" s="120"/>
    </row>
    <row r="10" spans="1:2" s="109" customFormat="1" ht="24.75" customHeight="1">
      <c r="A10" s="120" t="s">
        <v>1370</v>
      </c>
      <c r="B10" s="120">
        <f>SUM(B11:B16)</f>
        <v>3092.98</v>
      </c>
    </row>
    <row r="11" spans="1:2" s="109" customFormat="1" ht="24.75" customHeight="1">
      <c r="A11" s="120" t="s">
        <v>1371</v>
      </c>
      <c r="B11" s="120">
        <v>2999.9</v>
      </c>
    </row>
    <row r="12" spans="1:2" s="109" customFormat="1" ht="24.75" customHeight="1">
      <c r="A12" s="120" t="s">
        <v>1372</v>
      </c>
      <c r="B12" s="120">
        <v>89.88</v>
      </c>
    </row>
    <row r="13" spans="1:2" s="109" customFormat="1" ht="24.75" customHeight="1">
      <c r="A13" s="120" t="s">
        <v>1373</v>
      </c>
      <c r="B13" s="120"/>
    </row>
    <row r="14" spans="1:2" s="109" customFormat="1" ht="24.75" customHeight="1">
      <c r="A14" s="120" t="s">
        <v>1367</v>
      </c>
      <c r="B14" s="120"/>
    </row>
    <row r="15" spans="1:2" s="109" customFormat="1" ht="24.75" customHeight="1">
      <c r="A15" s="120" t="s">
        <v>1374</v>
      </c>
      <c r="B15" s="120">
        <v>3.2</v>
      </c>
    </row>
    <row r="16" spans="1:2" s="109" customFormat="1" ht="24.75" customHeight="1">
      <c r="A16" s="132"/>
      <c r="B16" s="132"/>
    </row>
    <row r="17" spans="1:2" s="109" customFormat="1" ht="24.75" customHeight="1">
      <c r="A17" s="120" t="s">
        <v>1377</v>
      </c>
      <c r="B17" s="120">
        <f>SUM(B18:B21)</f>
        <v>0</v>
      </c>
    </row>
    <row r="18" spans="1:2" s="109" customFormat="1" ht="24.75" customHeight="1">
      <c r="A18" s="120" t="s">
        <v>1378</v>
      </c>
      <c r="B18" s="120"/>
    </row>
    <row r="19" spans="1:2" s="109" customFormat="1" ht="24.75" customHeight="1">
      <c r="A19" s="120" t="s">
        <v>1374</v>
      </c>
      <c r="B19" s="120"/>
    </row>
    <row r="20" spans="1:2" s="109" customFormat="1" ht="24.75" customHeight="1">
      <c r="A20" s="120" t="s">
        <v>1367</v>
      </c>
      <c r="B20" s="120"/>
    </row>
    <row r="21" spans="1:2" s="109" customFormat="1" ht="24.75" customHeight="1">
      <c r="A21" s="120"/>
      <c r="B21" s="120"/>
    </row>
    <row r="22" spans="1:2" s="109" customFormat="1" ht="24.75" customHeight="1">
      <c r="A22" s="120" t="s">
        <v>1381</v>
      </c>
      <c r="B22" s="120">
        <f>SUM(B23:B26)</f>
        <v>0</v>
      </c>
    </row>
    <row r="23" spans="1:2" s="109" customFormat="1" ht="24.75" customHeight="1">
      <c r="A23" s="120" t="s">
        <v>1382</v>
      </c>
      <c r="B23" s="120"/>
    </row>
    <row r="24" spans="1:2" s="109" customFormat="1" ht="24.75" customHeight="1">
      <c r="A24" s="120" t="s">
        <v>1383</v>
      </c>
      <c r="B24" s="120"/>
    </row>
    <row r="25" spans="1:2" s="109" customFormat="1" ht="24.75" customHeight="1">
      <c r="A25" s="120" t="s">
        <v>1367</v>
      </c>
      <c r="B25" s="120"/>
    </row>
    <row r="26" spans="1:2" s="109" customFormat="1" ht="24.75" customHeight="1">
      <c r="A26" s="120" t="s">
        <v>1374</v>
      </c>
      <c r="B26" s="120"/>
    </row>
    <row r="27" spans="1:2" s="109" customFormat="1" ht="24.75" customHeight="1">
      <c r="A27" s="120" t="s">
        <v>1385</v>
      </c>
      <c r="B27" s="120">
        <f>SUM(B28:B30)</f>
        <v>0</v>
      </c>
    </row>
    <row r="28" spans="1:2" s="109" customFormat="1" ht="24.75" customHeight="1">
      <c r="A28" s="120" t="s">
        <v>1387</v>
      </c>
      <c r="B28" s="120"/>
    </row>
    <row r="29" spans="1:2" s="109" customFormat="1" ht="24.75" customHeight="1">
      <c r="A29" s="120" t="s">
        <v>1388</v>
      </c>
      <c r="B29" s="120"/>
    </row>
    <row r="30" spans="1:2" s="109" customFormat="1" ht="24.75" customHeight="1">
      <c r="A30" s="120" t="s">
        <v>1367</v>
      </c>
      <c r="B30" s="120"/>
    </row>
    <row r="31" spans="1:2" s="109" customFormat="1" ht="24.75" customHeight="1">
      <c r="A31" s="120" t="s">
        <v>1390</v>
      </c>
      <c r="B31" s="120">
        <f>SUM(B32:B36)</f>
        <v>0</v>
      </c>
    </row>
    <row r="32" spans="1:2" s="109" customFormat="1" ht="24.75" customHeight="1">
      <c r="A32" s="120" t="s">
        <v>1391</v>
      </c>
      <c r="B32" s="120"/>
    </row>
    <row r="33" spans="1:2" s="109" customFormat="1" ht="24.75" customHeight="1">
      <c r="A33" s="120" t="s">
        <v>1392</v>
      </c>
      <c r="B33" s="120"/>
    </row>
    <row r="34" spans="1:2" s="109" customFormat="1" ht="24.75" customHeight="1">
      <c r="A34" s="120" t="s">
        <v>1393</v>
      </c>
      <c r="B34" s="120"/>
    </row>
    <row r="35" spans="1:2" s="109" customFormat="1" ht="24.75" customHeight="1">
      <c r="A35" s="120" t="s">
        <v>1394</v>
      </c>
      <c r="B35" s="120"/>
    </row>
    <row r="36" spans="1:2" s="109" customFormat="1" ht="24.75" customHeight="1">
      <c r="A36" s="120" t="s">
        <v>103</v>
      </c>
      <c r="B36" s="120"/>
    </row>
    <row r="37" spans="1:2" s="109" customFormat="1" ht="24.75" customHeight="1">
      <c r="A37" s="120" t="s">
        <v>1397</v>
      </c>
      <c r="B37" s="120">
        <f>SUM(B38:B46)</f>
        <v>0</v>
      </c>
    </row>
    <row r="38" spans="1:2" s="109" customFormat="1" ht="24.75" customHeight="1">
      <c r="A38" s="120" t="s">
        <v>1398</v>
      </c>
      <c r="B38" s="120"/>
    </row>
    <row r="39" spans="1:2" s="109" customFormat="1" ht="24.75" customHeight="1">
      <c r="A39" s="120" t="s">
        <v>1399</v>
      </c>
      <c r="B39" s="120"/>
    </row>
    <row r="40" spans="1:2" s="109" customFormat="1" ht="24.75" customHeight="1">
      <c r="A40" s="120" t="s">
        <v>1400</v>
      </c>
      <c r="B40" s="120"/>
    </row>
    <row r="41" spans="1:2" s="109" customFormat="1" ht="24.75" customHeight="1">
      <c r="A41" s="120" t="s">
        <v>1401</v>
      </c>
      <c r="B41" s="120"/>
    </row>
    <row r="42" spans="1:2" s="109" customFormat="1" ht="24.75" customHeight="1">
      <c r="A42" s="120" t="s">
        <v>1402</v>
      </c>
      <c r="B42" s="120"/>
    </row>
    <row r="43" spans="1:2" s="109" customFormat="1" ht="24.75" customHeight="1">
      <c r="A43" s="120" t="s">
        <v>1404</v>
      </c>
      <c r="B43" s="120"/>
    </row>
    <row r="44" spans="1:2" s="109" customFormat="1" ht="24.75" customHeight="1">
      <c r="A44" s="120" t="s">
        <v>1405</v>
      </c>
      <c r="B44" s="120"/>
    </row>
    <row r="45" spans="1:2" s="109" customFormat="1" ht="24.75" customHeight="1">
      <c r="A45" s="120" t="s">
        <v>103</v>
      </c>
      <c r="B45" s="120"/>
    </row>
    <row r="46" spans="1:2" s="109" customFormat="1" ht="24.75" customHeight="1">
      <c r="A46" s="120" t="s">
        <v>1406</v>
      </c>
      <c r="B46" s="120"/>
    </row>
    <row r="47" spans="1:2" s="109" customFormat="1" ht="24.75" customHeight="1">
      <c r="A47" s="120" t="s">
        <v>1340</v>
      </c>
      <c r="B47" s="120">
        <f>B4+B10+B17+B22+B27+B31+B37</f>
        <v>3092.98</v>
      </c>
    </row>
    <row r="48" spans="1:2" s="109" customFormat="1" ht="24.75" customHeight="1">
      <c r="A48" s="120" t="s">
        <v>1407</v>
      </c>
      <c r="B48" s="120"/>
    </row>
    <row r="49" spans="1:2" s="109" customFormat="1" ht="24.75" customHeight="1">
      <c r="A49" s="120" t="s">
        <v>16</v>
      </c>
      <c r="B49" s="120">
        <f>B47+B48</f>
        <v>3092.98</v>
      </c>
    </row>
    <row r="50" s="109" customFormat="1" ht="19.5" customHeight="1"/>
    <row r="51" s="109" customFormat="1" ht="19.5" customHeight="1"/>
    <row r="52" s="109" customFormat="1" ht="19.5" customHeight="1"/>
    <row r="53" s="109" customFormat="1" ht="19.5" customHeight="1"/>
    <row r="54" s="109" customFormat="1" ht="19.5" customHeight="1"/>
    <row r="55" s="109" customFormat="1" ht="19.5" customHeight="1"/>
    <row r="56" s="109" customFormat="1" ht="19.5" customHeight="1"/>
    <row r="57" s="109" customFormat="1" ht="19.5" customHeight="1"/>
    <row r="58" s="109" customFormat="1" ht="19.5" customHeight="1"/>
    <row r="59" s="109" customFormat="1" ht="19.5" customHeight="1"/>
    <row r="60" s="109" customFormat="1" ht="19.5" customHeight="1"/>
    <row r="61" s="109" customFormat="1" ht="19.5" customHeight="1"/>
    <row r="62" s="109" customFormat="1" ht="19.5" customHeight="1"/>
    <row r="63" s="109" customFormat="1" ht="19.5" customHeight="1"/>
    <row r="64" s="109" customFormat="1" ht="19.5" customHeight="1"/>
    <row r="65" s="109" customFormat="1" ht="19.5" customHeight="1"/>
    <row r="66" s="109" customFormat="1" ht="19.5" customHeight="1"/>
    <row r="67" s="109" customFormat="1" ht="19.5" customHeight="1"/>
    <row r="68" s="109" customFormat="1" ht="19.5" customHeight="1"/>
    <row r="69" s="109" customFormat="1" ht="19.5" customHeight="1"/>
    <row r="70" s="109" customFormat="1" ht="19.5" customHeight="1"/>
    <row r="71" s="109" customFormat="1" ht="19.5" customHeight="1"/>
    <row r="72" s="109" customFormat="1" ht="19.5" customHeight="1"/>
    <row r="73" s="109" customFormat="1" ht="19.5" customHeight="1"/>
    <row r="74" s="109" customFormat="1" ht="19.5" customHeight="1"/>
    <row r="75" s="109" customFormat="1" ht="19.5" customHeight="1"/>
    <row r="76" s="109" customFormat="1" ht="19.5" customHeight="1"/>
    <row r="77" s="109" customFormat="1" ht="19.5" customHeight="1"/>
    <row r="78" s="109" customFormat="1" ht="19.5" customHeight="1"/>
    <row r="79" s="109" customFormat="1" ht="19.5" customHeight="1"/>
    <row r="80" s="109" customFormat="1" ht="19.5" customHeight="1"/>
    <row r="81" s="109" customFormat="1" ht="19.5" customHeight="1"/>
    <row r="82" s="109" customFormat="1" ht="19.5" customHeight="1"/>
    <row r="83" s="109" customFormat="1" ht="19.5" customHeight="1"/>
    <row r="84" s="109" customFormat="1" ht="19.5" customHeight="1"/>
    <row r="85" s="109" customFormat="1" ht="19.5" customHeight="1"/>
    <row r="86" s="109" customFormat="1" ht="19.5" customHeight="1"/>
    <row r="87" s="109" customFormat="1" ht="19.5" customHeight="1"/>
    <row r="88" s="109" customFormat="1" ht="19.5" customHeight="1"/>
    <row r="89" s="109" customFormat="1" ht="19.5" customHeight="1"/>
    <row r="90" s="109" customFormat="1" ht="19.5" customHeight="1"/>
    <row r="91" s="109" customFormat="1" ht="19.5" customHeight="1"/>
    <row r="92" s="109" customFormat="1" ht="19.5" customHeight="1"/>
    <row r="93" s="109" customFormat="1" ht="19.5" customHeight="1"/>
    <row r="94" s="109" customFormat="1" ht="19.5" customHeight="1"/>
    <row r="95" s="109" customFormat="1" ht="19.5" customHeight="1"/>
    <row r="96" s="109" customFormat="1" ht="19.5" customHeight="1"/>
    <row r="97" s="109" customFormat="1" ht="19.5" customHeight="1"/>
    <row r="98" s="109" customFormat="1" ht="19.5" customHeight="1"/>
    <row r="99" s="109" customFormat="1" ht="19.5" customHeight="1"/>
    <row r="100" s="109" customFormat="1" ht="19.5" customHeight="1"/>
    <row r="101" s="109" customFormat="1" ht="19.5" customHeight="1"/>
    <row r="102" s="109" customFormat="1" ht="19.5" customHeight="1"/>
    <row r="103" s="109" customFormat="1" ht="19.5" customHeight="1"/>
    <row r="104" s="109" customFormat="1" ht="19.5" customHeight="1"/>
    <row r="105" s="109" customFormat="1" ht="19.5" customHeight="1"/>
    <row r="106" s="109" customFormat="1" ht="19.5" customHeight="1"/>
    <row r="107" s="109" customFormat="1" ht="19.5" customHeight="1"/>
    <row r="108" s="109" customFormat="1" ht="19.5" customHeight="1"/>
    <row r="109" s="109" customFormat="1" ht="19.5" customHeight="1"/>
    <row r="110" s="109" customFormat="1" ht="19.5" customHeight="1"/>
    <row r="111" s="109" customFormat="1" ht="19.5" customHeight="1"/>
    <row r="112" s="109" customFormat="1" ht="19.5" customHeight="1"/>
    <row r="113" s="109" customFormat="1" ht="19.5" customHeight="1"/>
    <row r="114" s="109" customFormat="1" ht="19.5" customHeight="1"/>
    <row r="115" s="109" customFormat="1" ht="19.5" customHeight="1"/>
    <row r="116" s="109" customFormat="1" ht="19.5" customHeight="1"/>
    <row r="117" s="109" customFormat="1" ht="19.5" customHeight="1"/>
    <row r="118" s="109" customFormat="1" ht="19.5" customHeight="1"/>
    <row r="119" s="109" customFormat="1" ht="19.5" customHeight="1"/>
    <row r="120" s="109" customFormat="1" ht="19.5" customHeight="1"/>
    <row r="121" s="109" customFormat="1" ht="19.5" customHeight="1"/>
    <row r="122" s="109" customFormat="1" ht="19.5" customHeight="1"/>
    <row r="123" s="109" customFormat="1" ht="19.5" customHeight="1"/>
    <row r="124" s="109" customFormat="1" ht="19.5" customHeight="1"/>
    <row r="125" s="109" customFormat="1" ht="19.5" customHeight="1"/>
    <row r="126" s="109" customFormat="1" ht="19.5" customHeight="1"/>
    <row r="127" s="109" customFormat="1" ht="19.5" customHeight="1"/>
    <row r="128" s="109" customFormat="1" ht="19.5" customHeight="1"/>
    <row r="129" s="109" customFormat="1" ht="19.5" customHeight="1"/>
    <row r="130" s="109" customFormat="1" ht="19.5" customHeight="1"/>
    <row r="131" s="109" customFormat="1" ht="19.5" customHeight="1"/>
    <row r="132" s="109" customFormat="1" ht="19.5" customHeight="1"/>
    <row r="133" s="109" customFormat="1" ht="19.5" customHeight="1"/>
    <row r="134" s="109" customFormat="1" ht="19.5" customHeight="1"/>
    <row r="135" s="109" customFormat="1" ht="19.5" customHeight="1"/>
    <row r="136" s="109" customFormat="1" ht="19.5" customHeight="1"/>
    <row r="137" s="109" customFormat="1" ht="19.5" customHeight="1"/>
    <row r="138" s="109" customFormat="1" ht="19.5" customHeight="1"/>
    <row r="139" s="109" customFormat="1" ht="19.5" customHeight="1"/>
    <row r="140" s="109" customFormat="1" ht="19.5" customHeight="1"/>
    <row r="141" s="109" customFormat="1" ht="19.5" customHeight="1"/>
    <row r="142" s="109" customFormat="1" ht="19.5" customHeight="1"/>
    <row r="143" s="109" customFormat="1" ht="19.5" customHeight="1"/>
    <row r="144" s="109" customFormat="1" ht="19.5" customHeight="1"/>
    <row r="145" s="109" customFormat="1" ht="19.5" customHeight="1"/>
    <row r="146" s="109" customFormat="1" ht="19.5" customHeight="1"/>
    <row r="147" s="109" customFormat="1" ht="19.5" customHeight="1"/>
    <row r="148" s="109" customFormat="1" ht="19.5" customHeight="1"/>
    <row r="149" s="109" customFormat="1" ht="19.5" customHeight="1"/>
    <row r="150" s="109" customFormat="1" ht="19.5" customHeight="1"/>
    <row r="151" s="109" customFormat="1" ht="19.5" customHeight="1"/>
    <row r="152" s="109" customFormat="1" ht="19.5" customHeight="1"/>
    <row r="153" s="109" customFormat="1" ht="19.5" customHeight="1"/>
    <row r="154" s="109" customFormat="1" ht="19.5" customHeight="1"/>
    <row r="155" s="109" customFormat="1" ht="19.5" customHeight="1"/>
    <row r="156" s="109" customFormat="1" ht="19.5" customHeight="1"/>
    <row r="157" s="109" customFormat="1" ht="19.5" customHeight="1"/>
    <row r="158" s="109" customFormat="1" ht="19.5" customHeight="1"/>
    <row r="159" s="109" customFormat="1" ht="19.5" customHeight="1"/>
    <row r="160" s="109" customFormat="1" ht="19.5" customHeight="1"/>
    <row r="161" s="109" customFormat="1" ht="19.5" customHeight="1"/>
    <row r="162" s="109" customFormat="1" ht="19.5" customHeight="1"/>
    <row r="163" s="109" customFormat="1" ht="19.5" customHeight="1"/>
    <row r="164" s="109" customFormat="1" ht="19.5" customHeight="1"/>
    <row r="165" s="109" customFormat="1" ht="19.5" customHeight="1"/>
    <row r="166" s="109" customFormat="1" ht="19.5" customHeight="1"/>
    <row r="167" s="109" customFormat="1" ht="19.5" customHeight="1"/>
    <row r="168" s="109" customFormat="1" ht="19.5" customHeight="1"/>
    <row r="169" s="109" customFormat="1" ht="19.5" customHeight="1"/>
    <row r="170" s="109" customFormat="1" ht="19.5" customHeight="1"/>
    <row r="171" s="109" customFormat="1" ht="19.5" customHeight="1"/>
    <row r="172" s="109" customFormat="1" ht="19.5" customHeight="1"/>
    <row r="173" s="109" customFormat="1" ht="19.5" customHeight="1"/>
    <row r="174" s="109" customFormat="1" ht="19.5" customHeight="1"/>
    <row r="175" s="109" customFormat="1" ht="19.5" customHeight="1"/>
    <row r="176" s="109" customFormat="1" ht="19.5" customHeight="1"/>
    <row r="177" s="109" customFormat="1" ht="19.5" customHeight="1"/>
    <row r="178" s="109" customFormat="1" ht="19.5" customHeight="1"/>
    <row r="179" s="109" customFormat="1" ht="19.5" customHeight="1"/>
    <row r="180" s="109" customFormat="1" ht="19.5" customHeight="1"/>
    <row r="181" s="109" customFormat="1" ht="19.5" customHeight="1"/>
    <row r="182" s="109" customFormat="1" ht="19.5" customHeight="1"/>
    <row r="183" s="109" customFormat="1" ht="19.5" customHeight="1"/>
    <row r="184" s="109" customFormat="1" ht="19.5" customHeight="1"/>
    <row r="185" s="109" customFormat="1" ht="19.5" customHeight="1"/>
    <row r="186" s="109" customFormat="1" ht="19.5" customHeight="1"/>
    <row r="187" s="109" customFormat="1" ht="19.5" customHeight="1"/>
    <row r="188" s="109" customFormat="1" ht="19.5" customHeight="1"/>
    <row r="189" s="109" customFormat="1" ht="19.5" customHeight="1"/>
    <row r="190" s="109" customFormat="1" ht="19.5" customHeight="1"/>
    <row r="191" s="109" customFormat="1" ht="19.5" customHeight="1"/>
    <row r="192" s="109" customFormat="1" ht="19.5" customHeight="1"/>
    <row r="193" s="109" customFormat="1" ht="19.5" customHeight="1"/>
    <row r="194" s="109" customFormat="1" ht="19.5" customHeight="1"/>
    <row r="195" s="109" customFormat="1" ht="19.5" customHeight="1"/>
    <row r="196" s="109" customFormat="1" ht="19.5" customHeight="1"/>
    <row r="197" s="109" customFormat="1" ht="19.5" customHeight="1"/>
    <row r="198" s="109" customFormat="1" ht="19.5" customHeight="1"/>
    <row r="199" s="109" customFormat="1" ht="19.5" customHeight="1"/>
    <row r="200" s="109" customFormat="1" ht="19.5" customHeight="1"/>
    <row r="201" s="109" customFormat="1" ht="19.5" customHeight="1"/>
    <row r="202" s="109" customFormat="1" ht="19.5" customHeight="1"/>
    <row r="203" s="109" customFormat="1" ht="19.5" customHeight="1"/>
    <row r="204" s="109" customFormat="1" ht="19.5" customHeight="1"/>
    <row r="205" s="109" customFormat="1" ht="19.5" customHeight="1"/>
    <row r="206" s="109" customFormat="1" ht="19.5" customHeight="1"/>
    <row r="207" s="109" customFormat="1" ht="19.5" customHeight="1"/>
    <row r="208" s="109" customFormat="1" ht="19.5" customHeight="1"/>
    <row r="209" s="109" customFormat="1" ht="19.5" customHeight="1"/>
    <row r="210" s="109" customFormat="1" ht="19.5" customHeight="1"/>
    <row r="211" s="109" customFormat="1" ht="19.5" customHeight="1"/>
    <row r="212" s="109" customFormat="1" ht="19.5" customHeight="1"/>
    <row r="213" s="109" customFormat="1" ht="19.5" customHeight="1"/>
    <row r="214" s="109" customFormat="1" ht="19.5" customHeight="1"/>
    <row r="215" s="109" customFormat="1" ht="19.5" customHeight="1"/>
    <row r="216" s="109" customFormat="1" ht="19.5" customHeight="1"/>
    <row r="217" s="109" customFormat="1" ht="19.5" customHeight="1"/>
    <row r="218" s="109" customFormat="1" ht="19.5" customHeight="1"/>
    <row r="219" s="109" customFormat="1" ht="19.5" customHeight="1"/>
    <row r="220" s="109" customFormat="1" ht="19.5" customHeight="1"/>
    <row r="221" s="109" customFormat="1" ht="19.5" customHeight="1"/>
    <row r="222" s="109" customFormat="1" ht="19.5" customHeight="1"/>
    <row r="223" s="109" customFormat="1" ht="19.5" customHeight="1"/>
    <row r="224" s="109" customFormat="1" ht="19.5" customHeight="1"/>
    <row r="225" s="109" customFormat="1" ht="19.5" customHeight="1"/>
    <row r="226" s="109" customFormat="1" ht="19.5" customHeight="1"/>
    <row r="227" s="109" customFormat="1" ht="19.5" customHeight="1"/>
    <row r="228" s="109" customFormat="1" ht="19.5" customHeight="1"/>
    <row r="229" s="109" customFormat="1" ht="19.5" customHeight="1"/>
    <row r="230" s="109" customFormat="1" ht="19.5" customHeight="1"/>
    <row r="231" s="109" customFormat="1" ht="19.5" customHeight="1"/>
    <row r="232" s="109" customFormat="1" ht="19.5" customHeight="1"/>
    <row r="233" s="109" customFormat="1" ht="19.5" customHeight="1"/>
    <row r="234" s="109" customFormat="1" ht="19.5" customHeight="1"/>
    <row r="235" s="109" customFormat="1" ht="19.5" customHeight="1"/>
    <row r="236" s="109" customFormat="1" ht="19.5" customHeight="1"/>
    <row r="237" s="109" customFormat="1" ht="19.5" customHeight="1"/>
    <row r="238" s="109" customFormat="1" ht="19.5" customHeight="1"/>
    <row r="239" s="109" customFormat="1" ht="19.5" customHeight="1"/>
    <row r="240" s="109" customFormat="1" ht="19.5" customHeight="1"/>
    <row r="241" s="109" customFormat="1" ht="19.5" customHeight="1"/>
    <row r="242" s="109" customFormat="1" ht="19.5" customHeight="1"/>
    <row r="243" s="109" customFormat="1" ht="19.5" customHeight="1"/>
    <row r="244" s="109" customFormat="1" ht="19.5" customHeight="1"/>
    <row r="245" s="109" customFormat="1" ht="19.5" customHeight="1"/>
    <row r="246" s="109" customFormat="1" ht="19.5" customHeight="1"/>
    <row r="247" s="109" customFormat="1" ht="19.5" customHeight="1"/>
    <row r="248" s="109" customFormat="1" ht="19.5" customHeight="1"/>
    <row r="249" s="109" customFormat="1" ht="19.5" customHeight="1"/>
    <row r="250" s="109" customFormat="1" ht="19.5" customHeight="1"/>
    <row r="251" s="109" customFormat="1" ht="19.5" customHeight="1"/>
    <row r="252" s="109" customFormat="1" ht="19.5" customHeight="1"/>
    <row r="253" s="109" customFormat="1" ht="19.5" customHeight="1"/>
    <row r="254" s="109" customFormat="1" ht="19.5" customHeight="1"/>
    <row r="255" s="109" customFormat="1" ht="19.5" customHeight="1"/>
    <row r="256" s="109" customFormat="1" ht="19.5" customHeight="1"/>
    <row r="257" s="109" customFormat="1" ht="19.5" customHeight="1"/>
    <row r="258" s="109" customFormat="1" ht="19.5" customHeight="1"/>
    <row r="259" s="109" customFormat="1" ht="19.5" customHeight="1"/>
    <row r="260" s="109" customFormat="1" ht="19.5" customHeight="1"/>
    <row r="261" s="109" customFormat="1" ht="19.5" customHeight="1"/>
    <row r="262" s="109" customFormat="1" ht="19.5" customHeight="1"/>
    <row r="263" s="109" customFormat="1" ht="19.5" customHeight="1"/>
    <row r="264" s="109" customFormat="1" ht="19.5" customHeight="1"/>
    <row r="265" s="109" customFormat="1" ht="19.5" customHeight="1"/>
    <row r="266" s="109" customFormat="1" ht="19.5" customHeight="1"/>
    <row r="267" s="109" customFormat="1" ht="19.5" customHeight="1"/>
    <row r="268" s="109" customFormat="1" ht="19.5" customHeight="1"/>
    <row r="269" s="109" customFormat="1" ht="19.5" customHeight="1"/>
    <row r="270" s="109" customFormat="1" ht="19.5" customHeight="1"/>
    <row r="271" s="109" customFormat="1" ht="19.5" customHeight="1"/>
    <row r="272" s="109" customFormat="1" ht="19.5" customHeight="1"/>
    <row r="273" s="109" customFormat="1" ht="19.5" customHeight="1"/>
    <row r="274" s="109" customFormat="1" ht="19.5" customHeight="1"/>
    <row r="275" s="109" customFormat="1" ht="19.5" customHeight="1"/>
    <row r="276" s="109" customFormat="1" ht="19.5" customHeight="1"/>
    <row r="277" s="109" customFormat="1" ht="19.5" customHeight="1"/>
    <row r="278" s="109" customFormat="1" ht="19.5" customHeight="1"/>
    <row r="279" s="109" customFormat="1" ht="19.5" customHeight="1"/>
    <row r="280" s="109" customFormat="1" ht="19.5" customHeight="1"/>
    <row r="281" s="109" customFormat="1" ht="19.5" customHeight="1"/>
    <row r="282" s="109" customFormat="1" ht="19.5" customHeight="1"/>
    <row r="283" s="109" customFormat="1" ht="19.5" customHeight="1"/>
    <row r="284" s="109" customFormat="1" ht="19.5" customHeight="1"/>
    <row r="285" s="109" customFormat="1" ht="19.5" customHeight="1"/>
    <row r="286" s="109" customFormat="1" ht="19.5" customHeight="1"/>
    <row r="287" s="109" customFormat="1" ht="19.5" customHeight="1"/>
    <row r="288" s="109" customFormat="1" ht="19.5" customHeight="1"/>
    <row r="289" s="109" customFormat="1" ht="19.5" customHeight="1"/>
    <row r="290" s="109" customFormat="1" ht="19.5" customHeight="1"/>
    <row r="291" s="109" customFormat="1" ht="19.5" customHeight="1"/>
    <row r="292" s="109" customFormat="1" ht="19.5" customHeight="1"/>
    <row r="293" s="109" customFormat="1" ht="19.5" customHeight="1"/>
    <row r="294" s="109" customFormat="1" ht="19.5" customHeight="1"/>
    <row r="295" s="109" customFormat="1" ht="19.5" customHeight="1"/>
    <row r="296" s="109" customFormat="1" ht="19.5" customHeight="1"/>
    <row r="297" s="109" customFormat="1" ht="19.5" customHeight="1"/>
    <row r="298" s="109" customFormat="1" ht="19.5" customHeight="1"/>
    <row r="299" s="109" customFormat="1" ht="19.5" customHeight="1"/>
    <row r="300" s="109" customFormat="1" ht="19.5" customHeight="1"/>
    <row r="301" s="109" customFormat="1" ht="19.5" customHeight="1"/>
    <row r="302" s="109" customFormat="1" ht="19.5" customHeight="1"/>
    <row r="303" s="109" customFormat="1" ht="19.5" customHeight="1"/>
    <row r="304" s="109" customFormat="1" ht="19.5" customHeight="1"/>
    <row r="305" s="109" customFormat="1" ht="19.5" customHeight="1"/>
    <row r="306" s="109" customFormat="1" ht="19.5" customHeight="1"/>
    <row r="307" s="109" customFormat="1" ht="19.5" customHeight="1"/>
    <row r="308" s="109" customFormat="1" ht="19.5" customHeight="1"/>
    <row r="309" s="109" customFormat="1" ht="19.5" customHeight="1"/>
    <row r="310" s="109" customFormat="1" ht="19.5" customHeight="1"/>
    <row r="311" s="109" customFormat="1" ht="19.5" customHeight="1"/>
    <row r="312" s="109" customFormat="1" ht="19.5" customHeight="1"/>
    <row r="313" s="109" customFormat="1" ht="19.5" customHeight="1"/>
    <row r="314" s="109" customFormat="1" ht="19.5" customHeight="1"/>
    <row r="315" s="109" customFormat="1" ht="19.5" customHeight="1"/>
    <row r="316" s="109" customFormat="1" ht="19.5" customHeight="1"/>
    <row r="317" s="109" customFormat="1" ht="19.5" customHeight="1"/>
    <row r="318" s="109" customFormat="1" ht="19.5" customHeight="1"/>
    <row r="319" s="109" customFormat="1" ht="19.5" customHeight="1"/>
    <row r="320" s="109" customFormat="1" ht="19.5" customHeight="1"/>
    <row r="321" s="109" customFormat="1" ht="19.5" customHeight="1"/>
    <row r="322" s="109" customFormat="1" ht="19.5" customHeight="1"/>
    <row r="323" s="109" customFormat="1" ht="19.5" customHeight="1"/>
    <row r="324" s="109" customFormat="1" ht="19.5" customHeight="1"/>
    <row r="325" s="109" customFormat="1" ht="19.5" customHeight="1"/>
    <row r="326" s="109" customFormat="1" ht="19.5" customHeight="1"/>
    <row r="327" s="109" customFormat="1" ht="19.5" customHeight="1"/>
    <row r="328" s="109" customFormat="1" ht="19.5" customHeight="1"/>
    <row r="329" s="109" customFormat="1" ht="19.5" customHeight="1"/>
    <row r="330" s="109" customFormat="1" ht="19.5" customHeight="1"/>
    <row r="331" s="109" customFormat="1" ht="19.5" customHeight="1"/>
    <row r="332" s="109" customFormat="1" ht="19.5" customHeight="1"/>
    <row r="333" s="109" customFormat="1" ht="19.5" customHeight="1"/>
    <row r="334" s="109" customFormat="1" ht="19.5" customHeight="1"/>
    <row r="335" s="109" customFormat="1" ht="19.5" customHeight="1"/>
    <row r="336" s="109" customFormat="1" ht="19.5" customHeight="1"/>
    <row r="337" s="109" customFormat="1" ht="19.5" customHeight="1"/>
    <row r="338" s="109" customFormat="1" ht="19.5" customHeight="1"/>
    <row r="339" s="109" customFormat="1" ht="19.5" customHeight="1"/>
    <row r="340" s="109" customFormat="1" ht="19.5" customHeight="1"/>
    <row r="341" s="109" customFormat="1" ht="19.5" customHeight="1"/>
    <row r="342" s="109" customFormat="1" ht="19.5" customHeight="1"/>
    <row r="343" s="109" customFormat="1" ht="19.5" customHeight="1"/>
    <row r="344" s="109" customFormat="1" ht="19.5" customHeight="1"/>
    <row r="345" s="109" customFormat="1" ht="19.5" customHeight="1"/>
    <row r="346" s="109" customFormat="1" ht="19.5" customHeight="1"/>
    <row r="347" s="109" customFormat="1" ht="19.5" customHeight="1"/>
    <row r="348" s="109" customFormat="1" ht="19.5" customHeight="1"/>
    <row r="349" s="109" customFormat="1" ht="19.5" customHeight="1"/>
    <row r="350" s="109" customFormat="1" ht="19.5" customHeight="1"/>
    <row r="351" s="109" customFormat="1" ht="19.5" customHeight="1"/>
    <row r="352" s="109" customFormat="1" ht="19.5" customHeight="1"/>
    <row r="353" s="109" customFormat="1" ht="19.5" customHeight="1"/>
    <row r="354" s="109" customFormat="1" ht="19.5" customHeight="1"/>
    <row r="355" s="109" customFormat="1" ht="19.5" customHeight="1"/>
    <row r="356" s="109" customFormat="1" ht="19.5" customHeight="1"/>
    <row r="357" s="109" customFormat="1" ht="19.5" customHeight="1"/>
    <row r="358" s="109" customFormat="1" ht="19.5" customHeight="1"/>
    <row r="359" s="109" customFormat="1" ht="19.5" customHeight="1"/>
    <row r="360" s="109" customFormat="1" ht="19.5" customHeight="1"/>
    <row r="361" s="109" customFormat="1" ht="19.5" customHeight="1"/>
    <row r="362" s="109" customFormat="1" ht="19.5" customHeight="1"/>
    <row r="363" s="109" customFormat="1" ht="19.5" customHeight="1"/>
    <row r="364" s="109" customFormat="1" ht="19.5" customHeight="1"/>
    <row r="365" s="109" customFormat="1" ht="19.5" customHeight="1"/>
    <row r="366" s="109" customFormat="1" ht="19.5" customHeight="1"/>
    <row r="367" s="109" customFormat="1" ht="19.5" customHeight="1"/>
    <row r="368" s="109" customFormat="1" ht="19.5" customHeight="1"/>
    <row r="369" s="109" customFormat="1" ht="19.5" customHeight="1"/>
    <row r="370" s="109" customFormat="1" ht="19.5" customHeight="1"/>
    <row r="371" s="109" customFormat="1" ht="19.5" customHeight="1"/>
    <row r="372" s="109" customFormat="1" ht="19.5" customHeight="1"/>
    <row r="373" s="109" customFormat="1" ht="19.5" customHeight="1"/>
    <row r="374" s="109" customFormat="1" ht="19.5" customHeight="1"/>
    <row r="375" s="109" customFormat="1" ht="19.5" customHeight="1"/>
    <row r="376" s="109" customFormat="1" ht="19.5" customHeight="1"/>
    <row r="377" s="109" customFormat="1" ht="19.5" customHeight="1"/>
    <row r="378" s="109" customFormat="1" ht="19.5" customHeight="1"/>
    <row r="379" s="109" customFormat="1" ht="19.5" customHeight="1"/>
    <row r="380" s="109" customFormat="1" ht="19.5" customHeight="1"/>
    <row r="381" s="109" customFormat="1" ht="19.5" customHeight="1"/>
    <row r="382" s="109" customFormat="1" ht="19.5" customHeight="1"/>
    <row r="383" s="109" customFormat="1" ht="19.5" customHeight="1"/>
    <row r="384" s="109" customFormat="1" ht="19.5" customHeight="1"/>
    <row r="385" s="109" customFormat="1" ht="19.5" customHeight="1"/>
    <row r="386" s="109" customFormat="1" ht="19.5" customHeight="1"/>
    <row r="387" s="109" customFormat="1" ht="19.5" customHeight="1"/>
    <row r="388" s="109" customFormat="1" ht="19.5" customHeight="1"/>
    <row r="389" s="109" customFormat="1" ht="19.5" customHeight="1"/>
    <row r="390" s="109" customFormat="1" ht="19.5" customHeight="1"/>
    <row r="391" s="109" customFormat="1" ht="19.5" customHeight="1"/>
    <row r="392" s="109" customFormat="1" ht="19.5" customHeight="1"/>
    <row r="393" s="109" customFormat="1" ht="19.5" customHeight="1"/>
    <row r="394" s="109" customFormat="1" ht="19.5" customHeight="1"/>
    <row r="395" s="109" customFormat="1" ht="19.5" customHeight="1"/>
    <row r="396" s="109" customFormat="1" ht="19.5" customHeight="1"/>
    <row r="397" s="109" customFormat="1" ht="19.5" customHeight="1"/>
    <row r="398" s="109" customFormat="1" ht="19.5" customHeight="1"/>
    <row r="399" s="109" customFormat="1" ht="19.5" customHeight="1"/>
    <row r="400" s="109" customFormat="1" ht="19.5" customHeight="1"/>
    <row r="401" s="109" customFormat="1" ht="19.5" customHeight="1"/>
    <row r="402" s="109" customFormat="1" ht="19.5" customHeight="1"/>
    <row r="403" s="109" customFormat="1" ht="19.5" customHeight="1"/>
    <row r="404" s="109" customFormat="1" ht="19.5" customHeight="1"/>
    <row r="405" s="109" customFormat="1" ht="19.5" customHeight="1"/>
    <row r="406" s="109" customFormat="1" ht="19.5" customHeight="1"/>
    <row r="407" s="109" customFormat="1" ht="19.5" customHeight="1"/>
    <row r="408" s="109" customFormat="1" ht="19.5" customHeight="1"/>
    <row r="409" s="109" customFormat="1" ht="19.5" customHeight="1"/>
    <row r="410" s="109" customFormat="1" ht="19.5" customHeight="1"/>
    <row r="411" s="109" customFormat="1" ht="19.5" customHeight="1"/>
    <row r="412" s="109" customFormat="1" ht="19.5" customHeight="1"/>
    <row r="413" s="109" customFormat="1" ht="19.5" customHeight="1"/>
    <row r="414" s="109" customFormat="1" ht="19.5" customHeight="1"/>
    <row r="415" s="109" customFormat="1" ht="19.5" customHeight="1"/>
    <row r="416" s="109" customFormat="1" ht="19.5" customHeight="1"/>
    <row r="417" s="109" customFormat="1" ht="19.5" customHeight="1"/>
    <row r="418" s="109" customFormat="1" ht="19.5" customHeight="1"/>
    <row r="419" s="109" customFormat="1" ht="19.5" customHeight="1"/>
    <row r="420" s="109" customFormat="1" ht="19.5" customHeight="1"/>
    <row r="421" s="109" customFormat="1" ht="19.5" customHeight="1"/>
    <row r="422" s="109" customFormat="1" ht="19.5" customHeight="1"/>
    <row r="423" s="109" customFormat="1" ht="19.5" customHeight="1"/>
    <row r="424" s="109" customFormat="1" ht="19.5" customHeight="1"/>
    <row r="425" s="109" customFormat="1" ht="19.5" customHeight="1"/>
    <row r="426" s="109" customFormat="1" ht="19.5" customHeight="1"/>
    <row r="427" s="109" customFormat="1" ht="19.5" customHeight="1"/>
    <row r="428" s="109" customFormat="1" ht="19.5" customHeight="1"/>
    <row r="429" s="109" customFormat="1" ht="19.5" customHeight="1"/>
    <row r="430" s="109" customFormat="1" ht="19.5" customHeight="1"/>
    <row r="431" s="109" customFormat="1" ht="19.5" customHeight="1"/>
    <row r="432" s="109" customFormat="1" ht="19.5" customHeight="1"/>
    <row r="433" s="109" customFormat="1" ht="19.5" customHeight="1"/>
    <row r="434" s="109" customFormat="1" ht="19.5" customHeight="1"/>
    <row r="435" s="109" customFormat="1" ht="19.5" customHeight="1"/>
    <row r="436" s="109" customFormat="1" ht="19.5" customHeight="1"/>
    <row r="437" s="109" customFormat="1" ht="19.5" customHeight="1"/>
    <row r="438" s="109" customFormat="1" ht="19.5" customHeight="1"/>
    <row r="439" s="109" customFormat="1" ht="19.5" customHeight="1"/>
    <row r="440" s="109" customFormat="1" ht="19.5" customHeight="1"/>
    <row r="441" s="109" customFormat="1" ht="19.5" customHeight="1"/>
    <row r="442" s="109" customFormat="1" ht="19.5" customHeight="1"/>
    <row r="443" s="109" customFormat="1" ht="19.5" customHeight="1"/>
    <row r="444" s="109" customFormat="1" ht="19.5" customHeight="1"/>
    <row r="445" s="109" customFormat="1" ht="19.5" customHeight="1"/>
    <row r="446" s="109" customFormat="1" ht="19.5" customHeight="1"/>
    <row r="447" s="109" customFormat="1" ht="19.5" customHeight="1"/>
    <row r="448" s="109" customFormat="1" ht="19.5" customHeight="1"/>
    <row r="449" s="109" customFormat="1" ht="19.5" customHeight="1"/>
    <row r="450" s="109" customFormat="1" ht="19.5" customHeight="1"/>
    <row r="451" s="109" customFormat="1" ht="19.5" customHeight="1"/>
    <row r="452" s="109" customFormat="1" ht="19.5" customHeight="1"/>
    <row r="453" s="109" customFormat="1" ht="19.5" customHeight="1"/>
    <row r="454" s="109" customFormat="1" ht="19.5" customHeight="1"/>
    <row r="455" s="109" customFormat="1" ht="19.5" customHeight="1"/>
    <row r="456" s="109" customFormat="1" ht="19.5" customHeight="1"/>
    <row r="457" s="109" customFormat="1" ht="19.5" customHeight="1"/>
    <row r="458" s="109" customFormat="1" ht="19.5" customHeight="1"/>
    <row r="459" s="109" customFormat="1" ht="19.5" customHeight="1"/>
    <row r="460" s="109" customFormat="1" ht="19.5" customHeight="1"/>
    <row r="461" s="109" customFormat="1" ht="19.5" customHeight="1"/>
    <row r="462" s="109" customFormat="1" ht="19.5" customHeight="1"/>
    <row r="463" s="109" customFormat="1" ht="19.5" customHeight="1"/>
    <row r="464" s="109" customFormat="1" ht="19.5" customHeight="1"/>
    <row r="465" s="109" customFormat="1" ht="19.5" customHeight="1"/>
    <row r="466" s="109" customFormat="1" ht="19.5" customHeight="1"/>
    <row r="467" s="109" customFormat="1" ht="19.5" customHeight="1"/>
    <row r="468" s="109" customFormat="1" ht="19.5" customHeight="1"/>
    <row r="469" s="109" customFormat="1" ht="19.5" customHeight="1"/>
    <row r="470" s="109" customFormat="1" ht="19.5" customHeight="1"/>
    <row r="471" s="109" customFormat="1" ht="19.5" customHeight="1"/>
    <row r="472" s="109" customFormat="1" ht="19.5" customHeight="1"/>
    <row r="473" s="109" customFormat="1" ht="19.5" customHeight="1"/>
    <row r="474" s="109" customFormat="1" ht="19.5" customHeight="1"/>
    <row r="475" s="109" customFormat="1" ht="19.5" customHeight="1"/>
    <row r="476" s="109" customFormat="1" ht="19.5" customHeight="1"/>
    <row r="477" s="109" customFormat="1" ht="19.5" customHeight="1"/>
    <row r="478" s="109" customFormat="1" ht="19.5" customHeight="1"/>
    <row r="479" s="109" customFormat="1" ht="19.5" customHeight="1"/>
    <row r="480" s="109" customFormat="1" ht="19.5" customHeight="1"/>
    <row r="481" s="109" customFormat="1" ht="19.5" customHeight="1"/>
    <row r="482" s="109" customFormat="1" ht="19.5" customHeight="1"/>
    <row r="483" s="109" customFormat="1" ht="19.5" customHeight="1"/>
    <row r="484" s="109" customFormat="1" ht="19.5" customHeight="1"/>
    <row r="485" s="109" customFormat="1" ht="19.5" customHeight="1"/>
    <row r="486" s="109" customFormat="1" ht="19.5" customHeight="1"/>
    <row r="487" s="109" customFormat="1" ht="19.5" customHeight="1"/>
    <row r="488" s="109" customFormat="1" ht="19.5" customHeight="1"/>
    <row r="489" s="109" customFormat="1" ht="19.5" customHeight="1"/>
    <row r="490" s="109" customFormat="1" ht="19.5" customHeight="1"/>
    <row r="491" s="109" customFormat="1" ht="19.5" customHeight="1"/>
    <row r="492" s="109" customFormat="1" ht="19.5" customHeight="1"/>
    <row r="493" s="109" customFormat="1" ht="19.5" customHeight="1"/>
    <row r="494" s="109" customFormat="1" ht="19.5" customHeight="1"/>
    <row r="495" s="109" customFormat="1" ht="19.5" customHeight="1"/>
    <row r="496" s="109" customFormat="1" ht="19.5" customHeight="1"/>
    <row r="497" s="109" customFormat="1" ht="19.5" customHeight="1"/>
    <row r="498" s="109" customFormat="1" ht="19.5" customHeight="1"/>
    <row r="499" s="109" customFormat="1" ht="19.5" customHeight="1"/>
    <row r="500" s="109" customFormat="1" ht="19.5" customHeight="1"/>
    <row r="501" s="109" customFormat="1" ht="19.5" customHeight="1"/>
    <row r="502" s="109" customFormat="1" ht="19.5" customHeight="1"/>
    <row r="503" s="109" customFormat="1" ht="19.5" customHeight="1"/>
    <row r="504" s="109" customFormat="1" ht="19.5" customHeight="1"/>
    <row r="505" s="109" customFormat="1" ht="19.5" customHeight="1"/>
    <row r="506" s="109" customFormat="1" ht="19.5" customHeight="1"/>
    <row r="507" s="109" customFormat="1" ht="19.5" customHeight="1"/>
    <row r="508" s="109" customFormat="1" ht="19.5" customHeight="1"/>
    <row r="509" s="109" customFormat="1" ht="19.5" customHeight="1"/>
    <row r="510" s="109" customFormat="1" ht="19.5" customHeight="1"/>
    <row r="511" s="109" customFormat="1" ht="19.5" customHeight="1"/>
    <row r="512" s="109" customFormat="1" ht="19.5" customHeight="1"/>
    <row r="513" s="109" customFormat="1" ht="19.5" customHeight="1"/>
    <row r="514" s="109" customFormat="1" ht="19.5" customHeight="1"/>
    <row r="515" s="109" customFormat="1" ht="19.5" customHeight="1"/>
    <row r="516" s="109" customFormat="1" ht="19.5" customHeight="1"/>
    <row r="517" s="109" customFormat="1" ht="19.5" customHeight="1"/>
    <row r="518" s="109" customFormat="1" ht="19.5" customHeight="1"/>
    <row r="519" s="109" customFormat="1" ht="19.5" customHeight="1"/>
    <row r="520" s="109" customFormat="1" ht="19.5" customHeight="1"/>
    <row r="521" s="109" customFormat="1" ht="19.5" customHeight="1"/>
    <row r="522" s="109" customFormat="1" ht="19.5" customHeight="1"/>
    <row r="523" s="109" customFormat="1" ht="19.5" customHeight="1"/>
    <row r="524" s="109" customFormat="1" ht="19.5" customHeight="1"/>
    <row r="525" s="109" customFormat="1" ht="19.5" customHeight="1"/>
    <row r="526" s="109" customFormat="1" ht="19.5" customHeight="1"/>
    <row r="527" s="109" customFormat="1" ht="19.5" customHeight="1"/>
    <row r="528" s="109" customFormat="1" ht="19.5" customHeight="1"/>
    <row r="529" s="109" customFormat="1" ht="19.5" customHeight="1"/>
    <row r="530" s="109" customFormat="1" ht="19.5" customHeight="1"/>
    <row r="531" s="109" customFormat="1" ht="19.5" customHeight="1"/>
    <row r="532" s="109" customFormat="1" ht="19.5" customHeight="1"/>
    <row r="533" s="109" customFormat="1" ht="19.5" customHeight="1"/>
    <row r="534" s="109" customFormat="1" ht="19.5" customHeight="1"/>
    <row r="535" s="109" customFormat="1" ht="19.5" customHeight="1"/>
    <row r="536" s="109" customFormat="1" ht="19.5" customHeight="1"/>
    <row r="537" s="109" customFormat="1" ht="19.5" customHeight="1"/>
    <row r="538" s="109" customFormat="1" ht="19.5" customHeight="1"/>
    <row r="539" s="109" customFormat="1" ht="19.5" customHeight="1"/>
    <row r="540" s="109" customFormat="1" ht="19.5" customHeight="1"/>
    <row r="541" s="109" customFormat="1" ht="19.5" customHeight="1"/>
    <row r="542" s="109" customFormat="1" ht="19.5" customHeight="1"/>
    <row r="543" s="109" customFormat="1" ht="19.5" customHeight="1"/>
    <row r="544" s="109" customFormat="1" ht="19.5" customHeight="1"/>
    <row r="545" s="109" customFormat="1" ht="19.5" customHeight="1"/>
    <row r="546" s="109" customFormat="1" ht="19.5" customHeight="1"/>
    <row r="547" s="109" customFormat="1" ht="19.5" customHeight="1"/>
    <row r="548" s="109" customFormat="1" ht="19.5" customHeight="1"/>
    <row r="549" s="109" customFormat="1" ht="19.5" customHeight="1"/>
    <row r="550" s="109" customFormat="1" ht="19.5" customHeight="1"/>
    <row r="551" s="109" customFormat="1" ht="19.5" customHeight="1"/>
    <row r="552" s="109" customFormat="1" ht="19.5" customHeight="1"/>
    <row r="553" s="109" customFormat="1" ht="19.5" customHeight="1"/>
    <row r="554" s="109" customFormat="1" ht="19.5" customHeight="1"/>
    <row r="555" s="109" customFormat="1" ht="19.5" customHeight="1"/>
    <row r="556" s="109" customFormat="1" ht="19.5" customHeight="1"/>
    <row r="557" s="109" customFormat="1" ht="19.5" customHeight="1"/>
    <row r="558" s="109" customFormat="1" ht="19.5" customHeight="1"/>
    <row r="559" s="109" customFormat="1" ht="19.5" customHeight="1"/>
    <row r="560" s="109" customFormat="1" ht="19.5" customHeight="1"/>
    <row r="561" s="109" customFormat="1" ht="19.5" customHeight="1"/>
    <row r="562" s="109" customFormat="1" ht="19.5" customHeight="1"/>
    <row r="563" s="109" customFormat="1" ht="19.5" customHeight="1"/>
    <row r="564" s="109" customFormat="1" ht="19.5" customHeight="1"/>
    <row r="565" s="109" customFormat="1" ht="19.5" customHeight="1"/>
    <row r="566" s="109" customFormat="1" ht="19.5" customHeight="1"/>
    <row r="567" s="109" customFormat="1" ht="19.5" customHeight="1"/>
    <row r="568" s="109" customFormat="1" ht="19.5" customHeight="1"/>
    <row r="569" s="109" customFormat="1" ht="19.5" customHeight="1"/>
    <row r="570" s="109" customFormat="1" ht="19.5" customHeight="1"/>
    <row r="571" s="109" customFormat="1" ht="19.5" customHeight="1"/>
    <row r="572" s="109" customFormat="1" ht="19.5" customHeight="1"/>
    <row r="573" s="109" customFormat="1" ht="19.5" customHeight="1"/>
    <row r="574" s="109" customFormat="1" ht="19.5" customHeight="1"/>
    <row r="575" s="109" customFormat="1" ht="19.5" customHeight="1"/>
    <row r="576" s="109" customFormat="1" ht="19.5" customHeight="1"/>
    <row r="577" s="109" customFormat="1" ht="19.5" customHeight="1"/>
    <row r="578" s="109" customFormat="1" ht="19.5" customHeight="1"/>
    <row r="579" s="109" customFormat="1" ht="19.5" customHeight="1"/>
    <row r="580" s="109" customFormat="1" ht="19.5" customHeight="1"/>
    <row r="581" s="109" customFormat="1" ht="19.5" customHeight="1"/>
    <row r="582" s="109" customFormat="1" ht="19.5" customHeight="1"/>
    <row r="583" s="109" customFormat="1" ht="19.5" customHeight="1"/>
    <row r="584" s="109" customFormat="1" ht="19.5" customHeight="1"/>
    <row r="585" s="109" customFormat="1" ht="19.5" customHeight="1"/>
    <row r="586" s="109" customFormat="1" ht="19.5" customHeight="1"/>
    <row r="587" s="109" customFormat="1" ht="19.5" customHeight="1"/>
    <row r="588" s="109" customFormat="1" ht="19.5" customHeight="1"/>
    <row r="589" s="109" customFormat="1" ht="19.5" customHeight="1"/>
    <row r="590" s="109" customFormat="1" ht="19.5" customHeight="1"/>
    <row r="591" s="109" customFormat="1" ht="19.5" customHeight="1"/>
    <row r="592" s="109" customFormat="1" ht="19.5" customHeight="1"/>
    <row r="593" s="109" customFormat="1" ht="19.5" customHeight="1"/>
    <row r="594" s="109" customFormat="1" ht="19.5" customHeight="1"/>
    <row r="595" s="109" customFormat="1" ht="19.5" customHeight="1"/>
    <row r="596" s="109" customFormat="1" ht="19.5" customHeight="1"/>
    <row r="597" s="109" customFormat="1" ht="19.5" customHeight="1"/>
    <row r="598" s="109" customFormat="1" ht="19.5" customHeight="1"/>
    <row r="599" s="109" customFormat="1" ht="19.5" customHeight="1"/>
    <row r="600" s="109" customFormat="1" ht="19.5" customHeight="1"/>
    <row r="601" s="109" customFormat="1" ht="19.5" customHeight="1"/>
    <row r="602" s="109" customFormat="1" ht="19.5" customHeight="1"/>
    <row r="603" s="109" customFormat="1" ht="19.5" customHeight="1"/>
    <row r="604" s="109" customFormat="1" ht="19.5" customHeight="1"/>
    <row r="605" s="109" customFormat="1" ht="19.5" customHeight="1"/>
    <row r="606" s="109" customFormat="1" ht="19.5" customHeight="1"/>
    <row r="607" s="109" customFormat="1" ht="19.5" customHeight="1"/>
    <row r="608" s="109" customFormat="1" ht="19.5" customHeight="1"/>
    <row r="609" s="109" customFormat="1" ht="19.5" customHeight="1"/>
    <row r="610" s="109" customFormat="1" ht="19.5" customHeight="1"/>
    <row r="611" s="109" customFormat="1" ht="19.5" customHeight="1"/>
    <row r="612" s="109" customFormat="1" ht="19.5" customHeight="1"/>
    <row r="613" s="109" customFormat="1" ht="19.5" customHeight="1"/>
    <row r="614" s="109" customFormat="1" ht="19.5" customHeight="1"/>
    <row r="615" s="109" customFormat="1" ht="19.5" customHeight="1"/>
    <row r="616" s="109" customFormat="1" ht="19.5" customHeight="1"/>
    <row r="617" s="109" customFormat="1" ht="19.5" customHeight="1"/>
    <row r="618" s="109" customFormat="1" ht="19.5" customHeight="1"/>
    <row r="619" s="109" customFormat="1" ht="19.5" customHeight="1"/>
    <row r="620" s="109" customFormat="1" ht="19.5" customHeight="1"/>
    <row r="621" s="109" customFormat="1" ht="19.5" customHeight="1"/>
    <row r="622" s="109" customFormat="1" ht="19.5" customHeight="1"/>
    <row r="623" s="109" customFormat="1" ht="19.5" customHeight="1"/>
    <row r="624" s="109" customFormat="1" ht="19.5" customHeight="1"/>
    <row r="625" s="109" customFormat="1" ht="19.5" customHeight="1"/>
    <row r="626" s="109" customFormat="1" ht="19.5" customHeight="1"/>
    <row r="627" s="109" customFormat="1" ht="19.5" customHeight="1"/>
    <row r="628" s="109" customFormat="1" ht="19.5" customHeight="1"/>
    <row r="629" s="109" customFormat="1" ht="19.5" customHeight="1"/>
    <row r="630" s="109" customFormat="1" ht="19.5" customHeight="1"/>
    <row r="631" s="109" customFormat="1" ht="19.5" customHeight="1"/>
    <row r="632" s="109" customFormat="1" ht="19.5" customHeight="1"/>
    <row r="633" s="109" customFormat="1" ht="19.5" customHeight="1"/>
    <row r="634" s="109" customFormat="1" ht="19.5" customHeight="1"/>
    <row r="635" s="109" customFormat="1" ht="19.5" customHeight="1"/>
    <row r="636" s="109" customFormat="1" ht="19.5" customHeight="1"/>
    <row r="637" s="109" customFormat="1" ht="19.5" customHeight="1"/>
    <row r="638" s="109" customFormat="1" ht="19.5" customHeight="1"/>
    <row r="639" s="109" customFormat="1" ht="19.5" customHeight="1"/>
    <row r="640" s="109" customFormat="1" ht="19.5" customHeight="1"/>
    <row r="641" s="109" customFormat="1" ht="19.5" customHeight="1"/>
    <row r="642" s="109" customFormat="1" ht="19.5" customHeight="1"/>
    <row r="643" s="109" customFormat="1" ht="19.5" customHeight="1"/>
    <row r="644" s="109" customFormat="1" ht="19.5" customHeight="1"/>
    <row r="645" s="109" customFormat="1" ht="19.5" customHeight="1"/>
    <row r="646" s="109" customFormat="1" ht="19.5" customHeight="1"/>
    <row r="647" s="109" customFormat="1" ht="19.5" customHeight="1"/>
    <row r="648" s="109" customFormat="1" ht="19.5" customHeight="1"/>
    <row r="649" s="109" customFormat="1" ht="19.5" customHeight="1"/>
    <row r="650" s="109" customFormat="1" ht="19.5" customHeight="1"/>
    <row r="651" s="109" customFormat="1" ht="19.5" customHeight="1"/>
    <row r="652" s="109" customFormat="1" ht="19.5" customHeight="1"/>
    <row r="653" s="109" customFormat="1" ht="19.5" customHeight="1"/>
    <row r="654" s="109" customFormat="1" ht="19.5" customHeight="1"/>
    <row r="655" s="109" customFormat="1" ht="19.5" customHeight="1"/>
    <row r="656" s="109" customFormat="1" ht="19.5" customHeight="1"/>
    <row r="657" s="109" customFormat="1" ht="19.5" customHeight="1"/>
    <row r="658" s="109" customFormat="1" ht="19.5" customHeight="1"/>
    <row r="659" s="109" customFormat="1" ht="19.5" customHeight="1"/>
    <row r="660" s="109" customFormat="1" ht="19.5" customHeight="1"/>
    <row r="661" s="109" customFormat="1" ht="19.5" customHeight="1"/>
    <row r="662" s="109" customFormat="1" ht="19.5" customHeight="1"/>
    <row r="663" s="109" customFormat="1" ht="19.5" customHeight="1"/>
    <row r="664" s="109" customFormat="1" ht="19.5" customHeight="1"/>
    <row r="665" s="109" customFormat="1" ht="19.5" customHeight="1"/>
    <row r="666" s="109" customFormat="1" ht="19.5" customHeight="1"/>
    <row r="667" s="109" customFormat="1" ht="19.5" customHeight="1"/>
    <row r="668" s="109" customFormat="1" ht="19.5" customHeight="1"/>
    <row r="669" s="109" customFormat="1" ht="19.5" customHeight="1"/>
    <row r="670" s="109" customFormat="1" ht="19.5" customHeight="1"/>
    <row r="671" s="109" customFormat="1" ht="19.5" customHeight="1"/>
    <row r="672" s="109" customFormat="1" ht="19.5" customHeight="1"/>
    <row r="673" s="109" customFormat="1" ht="19.5" customHeight="1"/>
    <row r="674" s="109" customFormat="1" ht="19.5" customHeight="1"/>
    <row r="675" s="109" customFormat="1" ht="19.5" customHeight="1"/>
    <row r="676" s="109" customFormat="1" ht="19.5" customHeight="1"/>
    <row r="677" s="109" customFormat="1" ht="19.5" customHeight="1"/>
    <row r="678" s="109" customFormat="1" ht="19.5" customHeight="1"/>
    <row r="679" s="109" customFormat="1" ht="19.5" customHeight="1"/>
    <row r="680" s="109" customFormat="1" ht="19.5" customHeight="1"/>
    <row r="681" s="109" customFormat="1" ht="19.5" customHeight="1"/>
    <row r="682" s="109" customFormat="1" ht="19.5" customHeight="1"/>
    <row r="683" s="109" customFormat="1" ht="19.5" customHeight="1"/>
    <row r="684" s="109" customFormat="1" ht="19.5" customHeight="1"/>
    <row r="685" s="109" customFormat="1" ht="19.5" customHeight="1"/>
    <row r="686" s="109" customFormat="1" ht="19.5" customHeight="1"/>
    <row r="687" s="109" customFormat="1" ht="19.5" customHeight="1"/>
    <row r="688" s="109" customFormat="1" ht="19.5" customHeight="1"/>
    <row r="689" s="109" customFormat="1" ht="19.5" customHeight="1"/>
    <row r="690" s="109" customFormat="1" ht="19.5" customHeight="1"/>
    <row r="691" s="109" customFormat="1" ht="19.5" customHeight="1"/>
    <row r="692" s="109" customFormat="1" ht="19.5" customHeight="1"/>
    <row r="693" s="109" customFormat="1" ht="19.5" customHeight="1"/>
    <row r="694" s="109" customFormat="1" ht="19.5" customHeight="1"/>
    <row r="695" s="109" customFormat="1" ht="19.5" customHeight="1"/>
    <row r="696" s="109" customFormat="1" ht="19.5" customHeight="1"/>
    <row r="697" s="109" customFormat="1" ht="19.5" customHeight="1"/>
    <row r="698" s="109" customFormat="1" ht="19.5" customHeight="1"/>
    <row r="699" s="109" customFormat="1" ht="19.5" customHeight="1"/>
    <row r="700" s="109" customFormat="1" ht="19.5" customHeight="1"/>
    <row r="701" s="109" customFormat="1" ht="19.5" customHeight="1"/>
    <row r="702" s="109" customFormat="1" ht="19.5" customHeight="1"/>
    <row r="703" s="109" customFormat="1" ht="19.5" customHeight="1"/>
    <row r="704" s="109" customFormat="1" ht="19.5" customHeight="1"/>
    <row r="705" s="109" customFormat="1" ht="19.5" customHeight="1"/>
    <row r="706" s="109" customFormat="1" ht="19.5" customHeight="1"/>
    <row r="707" s="109" customFormat="1" ht="19.5" customHeight="1"/>
    <row r="708" s="109" customFormat="1" ht="19.5" customHeight="1"/>
    <row r="709" s="109" customFormat="1" ht="19.5" customHeight="1"/>
    <row r="710" s="109" customFormat="1" ht="19.5" customHeight="1"/>
    <row r="711" s="109" customFormat="1" ht="19.5" customHeight="1"/>
    <row r="712" s="109" customFormat="1" ht="19.5" customHeight="1"/>
    <row r="713" s="109" customFormat="1" ht="19.5" customHeight="1"/>
    <row r="714" s="109" customFormat="1" ht="19.5" customHeight="1"/>
    <row r="715" s="109" customFormat="1" ht="19.5" customHeight="1"/>
    <row r="716" s="109" customFormat="1" ht="19.5" customHeight="1"/>
    <row r="717" s="109" customFormat="1" ht="19.5" customHeight="1"/>
    <row r="718" s="109" customFormat="1" ht="19.5" customHeight="1"/>
    <row r="719" s="109" customFormat="1" ht="19.5" customHeight="1"/>
    <row r="720" s="109" customFormat="1" ht="19.5" customHeight="1"/>
    <row r="721" s="109" customFormat="1" ht="19.5" customHeight="1"/>
    <row r="722" s="109" customFormat="1" ht="19.5" customHeight="1"/>
    <row r="723" s="109" customFormat="1" ht="19.5" customHeight="1"/>
    <row r="724" s="109" customFormat="1" ht="19.5" customHeight="1"/>
    <row r="725" s="109" customFormat="1" ht="19.5" customHeight="1"/>
    <row r="726" s="109" customFormat="1" ht="19.5" customHeight="1"/>
    <row r="727" s="109" customFormat="1" ht="19.5" customHeight="1"/>
    <row r="728" s="109" customFormat="1" ht="19.5" customHeight="1"/>
    <row r="729" s="109" customFormat="1" ht="19.5" customHeight="1"/>
    <row r="730" s="109" customFormat="1" ht="19.5" customHeight="1"/>
    <row r="731" s="109" customFormat="1" ht="19.5" customHeight="1"/>
    <row r="732" s="109" customFormat="1" ht="19.5" customHeight="1"/>
    <row r="733" s="109" customFormat="1" ht="19.5" customHeight="1"/>
    <row r="734" s="109" customFormat="1" ht="19.5" customHeight="1"/>
    <row r="735" s="109" customFormat="1" ht="19.5" customHeight="1"/>
    <row r="736" s="109" customFormat="1" ht="19.5" customHeight="1"/>
    <row r="737" s="109" customFormat="1" ht="19.5" customHeight="1"/>
    <row r="738" s="109" customFormat="1" ht="19.5" customHeight="1"/>
    <row r="739" s="109" customFormat="1" ht="19.5" customHeight="1"/>
    <row r="740" s="109" customFormat="1" ht="19.5" customHeight="1"/>
    <row r="741" s="109" customFormat="1" ht="19.5" customHeight="1"/>
    <row r="742" s="109" customFormat="1" ht="19.5" customHeight="1"/>
    <row r="743" s="109" customFormat="1" ht="19.5" customHeight="1"/>
    <row r="744" s="109" customFormat="1" ht="19.5" customHeight="1"/>
    <row r="745" s="109" customFormat="1" ht="19.5" customHeight="1"/>
    <row r="746" s="109" customFormat="1" ht="19.5" customHeight="1"/>
    <row r="747" s="109" customFormat="1" ht="19.5" customHeight="1"/>
    <row r="748" s="109" customFormat="1" ht="19.5" customHeight="1"/>
    <row r="749" s="109" customFormat="1" ht="19.5" customHeight="1"/>
    <row r="750" s="109" customFormat="1" ht="19.5" customHeight="1"/>
    <row r="751" s="109" customFormat="1" ht="19.5" customHeight="1"/>
    <row r="752" s="109" customFormat="1" ht="19.5" customHeight="1"/>
    <row r="753" s="109" customFormat="1" ht="19.5" customHeight="1"/>
    <row r="754" s="109" customFormat="1" ht="19.5" customHeight="1"/>
    <row r="755" s="109" customFormat="1" ht="19.5" customHeight="1"/>
    <row r="756" s="109" customFormat="1" ht="19.5" customHeight="1"/>
    <row r="757" s="109" customFormat="1" ht="19.5" customHeight="1"/>
    <row r="758" s="109" customFormat="1" ht="19.5" customHeight="1"/>
    <row r="759" s="109" customFormat="1" ht="19.5" customHeight="1"/>
    <row r="760" s="109" customFormat="1" ht="19.5" customHeight="1"/>
    <row r="761" s="109" customFormat="1" ht="19.5" customHeight="1"/>
    <row r="762" s="109" customFormat="1" ht="19.5" customHeight="1"/>
    <row r="763" s="109" customFormat="1" ht="19.5" customHeight="1"/>
    <row r="764" s="109" customFormat="1" ht="19.5" customHeight="1"/>
    <row r="765" s="109" customFormat="1" ht="19.5" customHeight="1"/>
    <row r="766" s="109" customFormat="1" ht="19.5" customHeight="1"/>
    <row r="767" s="109" customFormat="1" ht="19.5" customHeight="1"/>
    <row r="768" s="109" customFormat="1" ht="19.5" customHeight="1"/>
    <row r="769" s="109" customFormat="1" ht="19.5" customHeight="1"/>
    <row r="770" s="109" customFormat="1" ht="19.5" customHeight="1"/>
    <row r="771" s="109" customFormat="1" ht="19.5" customHeight="1"/>
    <row r="772" s="109" customFormat="1" ht="19.5" customHeight="1"/>
    <row r="773" s="109" customFormat="1" ht="19.5" customHeight="1"/>
    <row r="774" s="109" customFormat="1" ht="19.5" customHeight="1"/>
    <row r="775" s="109" customFormat="1" ht="19.5" customHeight="1"/>
    <row r="776" s="109" customFormat="1" ht="19.5" customHeight="1"/>
    <row r="777" s="109" customFormat="1" ht="19.5" customHeight="1"/>
    <row r="778" s="109" customFormat="1" ht="19.5" customHeight="1"/>
    <row r="779" s="109" customFormat="1" ht="19.5" customHeight="1"/>
    <row r="780" s="109" customFormat="1" ht="19.5" customHeight="1"/>
    <row r="781" s="109" customFormat="1" ht="19.5" customHeight="1"/>
    <row r="782" s="109" customFormat="1" ht="19.5" customHeight="1"/>
    <row r="783" s="109" customFormat="1" ht="19.5" customHeight="1"/>
    <row r="784" s="109" customFormat="1" ht="19.5" customHeight="1"/>
    <row r="785" s="109" customFormat="1" ht="19.5" customHeight="1"/>
    <row r="786" s="109" customFormat="1" ht="19.5" customHeight="1"/>
    <row r="787" s="109" customFormat="1" ht="19.5" customHeight="1"/>
    <row r="788" s="109" customFormat="1" ht="19.5" customHeight="1"/>
    <row r="789" s="109" customFormat="1" ht="19.5" customHeight="1"/>
    <row r="790" s="109" customFormat="1" ht="19.5" customHeight="1"/>
    <row r="791" s="109" customFormat="1" ht="19.5" customHeight="1"/>
    <row r="792" s="109" customFormat="1" ht="19.5" customHeight="1"/>
    <row r="793" s="109" customFormat="1" ht="19.5" customHeight="1"/>
    <row r="794" s="109" customFormat="1" ht="19.5" customHeight="1"/>
    <row r="795" s="109" customFormat="1" ht="19.5" customHeight="1"/>
    <row r="796" s="109" customFormat="1" ht="19.5" customHeight="1"/>
    <row r="797" s="109" customFormat="1" ht="19.5" customHeight="1"/>
    <row r="798" s="109" customFormat="1" ht="19.5" customHeight="1"/>
    <row r="799" s="109" customFormat="1" ht="19.5" customHeight="1"/>
    <row r="800" s="109" customFormat="1" ht="19.5" customHeight="1"/>
    <row r="801" s="109" customFormat="1" ht="19.5" customHeight="1"/>
    <row r="802" s="109" customFormat="1" ht="19.5" customHeight="1"/>
    <row r="803" s="109" customFormat="1" ht="19.5" customHeight="1"/>
    <row r="804" s="109" customFormat="1" ht="19.5" customHeight="1"/>
    <row r="805" s="109" customFormat="1" ht="19.5" customHeight="1"/>
    <row r="806" s="109" customFormat="1" ht="19.5" customHeight="1"/>
    <row r="807" s="109" customFormat="1" ht="19.5" customHeight="1"/>
    <row r="808" s="109" customFormat="1" ht="19.5" customHeight="1"/>
    <row r="809" s="109" customFormat="1" ht="19.5" customHeight="1"/>
    <row r="810" s="109" customFormat="1" ht="19.5" customHeight="1"/>
    <row r="811" s="109" customFormat="1" ht="19.5" customHeight="1"/>
    <row r="812" s="109" customFormat="1" ht="19.5" customHeight="1"/>
    <row r="813" s="109" customFormat="1" ht="19.5" customHeight="1"/>
    <row r="814" s="109" customFormat="1" ht="19.5" customHeight="1"/>
    <row r="815" s="109" customFormat="1" ht="19.5" customHeight="1"/>
    <row r="816" s="109" customFormat="1" ht="19.5" customHeight="1"/>
    <row r="817" s="109" customFormat="1" ht="19.5" customHeight="1"/>
    <row r="818" s="109" customFormat="1" ht="19.5" customHeight="1"/>
    <row r="819" s="109" customFormat="1" ht="19.5" customHeight="1"/>
    <row r="820" s="109" customFormat="1" ht="19.5" customHeight="1"/>
    <row r="821" s="109" customFormat="1" ht="19.5" customHeight="1"/>
    <row r="822" s="109" customFormat="1" ht="19.5" customHeight="1"/>
    <row r="823" s="109" customFormat="1" ht="19.5" customHeight="1"/>
    <row r="824" s="109" customFormat="1" ht="19.5" customHeight="1"/>
    <row r="825" s="109" customFormat="1" ht="19.5" customHeight="1"/>
    <row r="826" s="109" customFormat="1" ht="19.5" customHeight="1"/>
    <row r="827" s="109" customFormat="1" ht="19.5" customHeight="1"/>
    <row r="828" s="109" customFormat="1" ht="19.5" customHeight="1"/>
    <row r="829" s="109" customFormat="1" ht="19.5" customHeight="1"/>
    <row r="830" s="109" customFormat="1" ht="19.5" customHeight="1"/>
    <row r="831" s="109" customFormat="1" ht="19.5" customHeight="1"/>
    <row r="832" s="109" customFormat="1" ht="19.5" customHeight="1"/>
    <row r="833" s="109" customFormat="1" ht="19.5" customHeight="1"/>
    <row r="834" s="109" customFormat="1" ht="19.5" customHeight="1"/>
    <row r="835" s="109" customFormat="1" ht="19.5" customHeight="1"/>
    <row r="836" s="109" customFormat="1" ht="19.5" customHeight="1"/>
    <row r="837" s="109" customFormat="1" ht="19.5" customHeight="1"/>
    <row r="838" s="109" customFormat="1" ht="19.5" customHeight="1"/>
    <row r="839" s="109" customFormat="1" ht="19.5" customHeight="1"/>
    <row r="840" s="109" customFormat="1" ht="19.5" customHeight="1"/>
    <row r="841" s="109" customFormat="1" ht="19.5" customHeight="1"/>
    <row r="842" s="109" customFormat="1" ht="19.5" customHeight="1"/>
    <row r="843" s="109" customFormat="1" ht="19.5" customHeight="1"/>
    <row r="844" s="109" customFormat="1" ht="19.5" customHeight="1"/>
    <row r="845" s="109" customFormat="1" ht="19.5" customHeight="1"/>
    <row r="846" s="109" customFormat="1" ht="19.5" customHeight="1"/>
    <row r="847" s="109" customFormat="1" ht="19.5" customHeight="1"/>
    <row r="848" s="109" customFormat="1" ht="19.5" customHeight="1"/>
    <row r="849" s="109" customFormat="1" ht="19.5" customHeight="1"/>
    <row r="850" s="109" customFormat="1" ht="19.5" customHeight="1"/>
    <row r="851" s="109" customFormat="1" ht="19.5" customHeight="1"/>
    <row r="852" s="109" customFormat="1" ht="19.5" customHeight="1"/>
    <row r="853" s="109" customFormat="1" ht="19.5" customHeight="1"/>
    <row r="854" s="109" customFormat="1" ht="19.5" customHeight="1"/>
    <row r="855" s="109" customFormat="1" ht="19.5" customHeight="1"/>
    <row r="856" s="109" customFormat="1" ht="19.5" customHeight="1"/>
    <row r="857" s="109" customFormat="1" ht="19.5" customHeight="1"/>
    <row r="858" s="109" customFormat="1" ht="19.5" customHeight="1"/>
    <row r="859" s="109" customFormat="1" ht="19.5" customHeight="1"/>
    <row r="860" s="109" customFormat="1" ht="19.5" customHeight="1"/>
    <row r="861" s="109" customFormat="1" ht="19.5" customHeight="1"/>
    <row r="862" s="109" customFormat="1" ht="19.5" customHeight="1"/>
    <row r="863" s="109" customFormat="1" ht="19.5" customHeight="1"/>
    <row r="864" s="109" customFormat="1" ht="19.5" customHeight="1"/>
    <row r="865" s="109" customFormat="1" ht="19.5" customHeight="1"/>
    <row r="866" s="109" customFormat="1" ht="19.5" customHeight="1"/>
    <row r="867" s="109" customFormat="1" ht="19.5" customHeight="1"/>
    <row r="868" s="109" customFormat="1" ht="19.5" customHeight="1"/>
    <row r="869" s="109" customFormat="1" ht="19.5" customHeight="1"/>
    <row r="870" s="109" customFormat="1" ht="19.5" customHeight="1"/>
    <row r="871" s="109" customFormat="1" ht="19.5" customHeight="1"/>
    <row r="872" s="109" customFormat="1" ht="19.5" customHeight="1"/>
    <row r="873" s="109" customFormat="1" ht="19.5" customHeight="1"/>
    <row r="874" s="109" customFormat="1" ht="19.5" customHeight="1"/>
    <row r="875" s="109" customFormat="1" ht="19.5" customHeight="1"/>
    <row r="876" s="109" customFormat="1" ht="19.5" customHeight="1"/>
    <row r="877" s="109" customFormat="1" ht="19.5" customHeight="1"/>
    <row r="878" s="109" customFormat="1" ht="19.5" customHeight="1"/>
    <row r="879" s="109" customFormat="1" ht="19.5" customHeight="1"/>
    <row r="880" s="109" customFormat="1" ht="19.5" customHeight="1"/>
    <row r="881" s="109" customFormat="1" ht="19.5" customHeight="1"/>
    <row r="882" s="109" customFormat="1" ht="19.5" customHeight="1"/>
    <row r="883" s="109" customFormat="1" ht="19.5" customHeight="1"/>
    <row r="884" s="109" customFormat="1" ht="19.5" customHeight="1"/>
    <row r="885" s="109" customFormat="1" ht="19.5" customHeight="1"/>
    <row r="886" s="109" customFormat="1" ht="19.5" customHeight="1"/>
    <row r="887" s="109" customFormat="1" ht="19.5" customHeight="1"/>
    <row r="888" s="109" customFormat="1" ht="19.5" customHeight="1"/>
    <row r="889" s="109" customFormat="1" ht="19.5" customHeight="1"/>
    <row r="890" s="109" customFormat="1" ht="19.5" customHeight="1"/>
    <row r="891" s="109" customFormat="1" ht="19.5" customHeight="1"/>
    <row r="892" s="109" customFormat="1" ht="19.5" customHeight="1"/>
    <row r="893" s="109" customFormat="1" ht="19.5" customHeight="1"/>
    <row r="894" s="109" customFormat="1" ht="19.5" customHeight="1"/>
    <row r="895" s="109" customFormat="1" ht="19.5" customHeight="1"/>
    <row r="896" s="109" customFormat="1" ht="19.5" customHeight="1"/>
    <row r="897" s="109" customFormat="1" ht="19.5" customHeight="1"/>
    <row r="898" s="109" customFormat="1" ht="19.5" customHeight="1"/>
    <row r="899" s="109" customFormat="1" ht="19.5" customHeight="1"/>
    <row r="900" s="109" customFormat="1" ht="19.5" customHeight="1"/>
    <row r="901" s="109" customFormat="1" ht="19.5" customHeight="1"/>
    <row r="902" s="109" customFormat="1" ht="19.5" customHeight="1"/>
    <row r="903" s="109" customFormat="1" ht="19.5" customHeight="1"/>
    <row r="904" s="109" customFormat="1" ht="19.5" customHeight="1"/>
    <row r="905" s="109" customFormat="1" ht="19.5" customHeight="1"/>
    <row r="906" s="109" customFormat="1" ht="19.5" customHeight="1"/>
    <row r="907" s="109" customFormat="1" ht="19.5" customHeight="1"/>
    <row r="908" s="109" customFormat="1" ht="19.5" customHeight="1"/>
    <row r="909" s="109" customFormat="1" ht="19.5" customHeight="1"/>
    <row r="910" s="109" customFormat="1" ht="19.5" customHeight="1"/>
    <row r="911" s="109" customFormat="1" ht="19.5" customHeight="1"/>
    <row r="912" s="109" customFormat="1" ht="19.5" customHeight="1"/>
    <row r="913" s="109" customFormat="1" ht="19.5" customHeight="1"/>
    <row r="914" s="109" customFormat="1" ht="19.5" customHeight="1"/>
    <row r="915" s="109" customFormat="1" ht="19.5" customHeight="1"/>
    <row r="916" s="109" customFormat="1" ht="19.5" customHeight="1"/>
    <row r="917" s="109" customFormat="1" ht="19.5" customHeight="1"/>
    <row r="918" s="109" customFormat="1" ht="19.5" customHeight="1"/>
    <row r="919" s="109" customFormat="1" ht="19.5" customHeight="1"/>
    <row r="920" s="109" customFormat="1" ht="19.5" customHeight="1"/>
    <row r="921" s="109" customFormat="1" ht="19.5" customHeight="1"/>
    <row r="922" s="109" customFormat="1" ht="19.5" customHeight="1"/>
    <row r="923" s="109" customFormat="1" ht="19.5" customHeight="1"/>
    <row r="924" s="109" customFormat="1" ht="19.5" customHeight="1"/>
    <row r="925" s="109" customFormat="1" ht="19.5" customHeight="1"/>
    <row r="926" s="109" customFormat="1" ht="19.5" customHeight="1"/>
    <row r="927" s="109" customFormat="1" ht="19.5" customHeight="1"/>
    <row r="928" s="109" customFormat="1" ht="19.5" customHeight="1"/>
    <row r="929" s="109" customFormat="1" ht="19.5" customHeight="1"/>
    <row r="930" s="109" customFormat="1" ht="19.5" customHeight="1"/>
    <row r="931" s="109" customFormat="1" ht="19.5" customHeight="1"/>
    <row r="932" s="109" customFormat="1" ht="19.5" customHeight="1"/>
    <row r="933" s="109" customFormat="1" ht="19.5" customHeight="1"/>
    <row r="934" s="109" customFormat="1" ht="19.5" customHeight="1"/>
    <row r="935" s="109" customFormat="1" ht="19.5" customHeight="1"/>
    <row r="936" s="109" customFormat="1" ht="19.5" customHeight="1"/>
    <row r="937" s="109" customFormat="1" ht="19.5" customHeight="1"/>
    <row r="938" s="109" customFormat="1" ht="19.5" customHeight="1"/>
    <row r="939" s="109" customFormat="1" ht="19.5" customHeight="1"/>
    <row r="940" s="109" customFormat="1" ht="19.5" customHeight="1"/>
    <row r="941" s="109" customFormat="1" ht="19.5" customHeight="1"/>
    <row r="942" s="109" customFormat="1" ht="19.5" customHeight="1"/>
    <row r="943" s="109" customFormat="1" ht="19.5" customHeight="1"/>
    <row r="944" s="109" customFormat="1" ht="19.5" customHeight="1"/>
    <row r="945" s="109" customFormat="1" ht="19.5" customHeight="1"/>
    <row r="946" s="109" customFormat="1" ht="19.5" customHeight="1"/>
    <row r="947" s="109" customFormat="1" ht="19.5" customHeight="1"/>
    <row r="948" s="109" customFormat="1" ht="19.5" customHeight="1"/>
    <row r="949" s="109" customFormat="1" ht="19.5" customHeight="1"/>
    <row r="950" s="109" customFormat="1" ht="19.5" customHeight="1"/>
    <row r="951" s="109" customFormat="1" ht="19.5" customHeight="1"/>
    <row r="952" s="109" customFormat="1" ht="19.5" customHeight="1"/>
    <row r="953" s="109" customFormat="1" ht="19.5" customHeight="1"/>
    <row r="954" s="109" customFormat="1" ht="19.5" customHeight="1"/>
    <row r="955" s="109" customFormat="1" ht="19.5" customHeight="1"/>
    <row r="956" s="109" customFormat="1" ht="19.5" customHeight="1"/>
    <row r="957" s="109" customFormat="1" ht="19.5" customHeight="1"/>
    <row r="958" s="109" customFormat="1" ht="19.5" customHeight="1"/>
    <row r="959" s="109" customFormat="1" ht="19.5" customHeight="1"/>
    <row r="960" s="109" customFormat="1" ht="19.5" customHeight="1"/>
    <row r="961" s="109" customFormat="1" ht="19.5" customHeight="1"/>
    <row r="962" s="109" customFormat="1" ht="19.5" customHeight="1"/>
    <row r="963" s="109" customFormat="1" ht="19.5" customHeight="1"/>
    <row r="964" s="109" customFormat="1" ht="19.5" customHeight="1"/>
    <row r="965" s="109" customFormat="1" ht="19.5" customHeight="1"/>
    <row r="966" s="109" customFormat="1" ht="19.5" customHeight="1"/>
    <row r="967" s="109" customFormat="1" ht="19.5" customHeight="1"/>
    <row r="968" s="109" customFormat="1" ht="19.5" customHeight="1"/>
    <row r="969" s="109" customFormat="1" ht="19.5" customHeight="1"/>
    <row r="970" s="109" customFormat="1" ht="19.5" customHeight="1"/>
    <row r="971" s="109" customFormat="1" ht="19.5" customHeight="1"/>
    <row r="972" s="109" customFormat="1" ht="19.5" customHeight="1"/>
    <row r="973" s="109" customFormat="1" ht="19.5" customHeight="1"/>
    <row r="974" s="109" customFormat="1" ht="19.5" customHeight="1"/>
    <row r="975" s="109" customFormat="1" ht="19.5" customHeight="1"/>
    <row r="976" s="109" customFormat="1" ht="19.5" customHeight="1"/>
    <row r="977" s="109" customFormat="1" ht="19.5" customHeight="1"/>
    <row r="978" s="109" customFormat="1" ht="19.5" customHeight="1"/>
    <row r="979" s="109" customFormat="1" ht="19.5" customHeight="1"/>
    <row r="980" s="109" customFormat="1" ht="19.5" customHeight="1"/>
    <row r="981" s="109" customFormat="1" ht="19.5" customHeight="1"/>
    <row r="982" s="109" customFormat="1" ht="19.5" customHeight="1"/>
    <row r="983" s="109" customFormat="1" ht="19.5" customHeight="1"/>
    <row r="984" s="109" customFormat="1" ht="19.5" customHeight="1"/>
    <row r="985" s="109" customFormat="1" ht="19.5" customHeight="1"/>
    <row r="986" s="109" customFormat="1" ht="19.5" customHeight="1"/>
    <row r="987" s="109" customFormat="1" ht="19.5" customHeight="1"/>
    <row r="988" s="109" customFormat="1" ht="19.5" customHeight="1"/>
    <row r="989" s="109" customFormat="1" ht="19.5" customHeight="1"/>
    <row r="990" s="109" customFormat="1" ht="19.5" customHeight="1"/>
    <row r="991" s="109" customFormat="1" ht="19.5" customHeight="1"/>
    <row r="992" s="109" customFormat="1" ht="19.5" customHeight="1"/>
    <row r="993" s="109" customFormat="1" ht="19.5" customHeight="1"/>
    <row r="994" s="109" customFormat="1" ht="19.5" customHeight="1"/>
    <row r="995" s="109" customFormat="1" ht="19.5" customHeight="1"/>
    <row r="996" s="109" customFormat="1" ht="19.5" customHeight="1"/>
    <row r="997" s="109" customFormat="1" ht="19.5" customHeight="1"/>
    <row r="998" s="109" customFormat="1" ht="19.5" customHeight="1"/>
    <row r="999" s="109" customFormat="1" ht="19.5" customHeight="1"/>
    <row r="1000" s="109" customFormat="1" ht="19.5" customHeight="1"/>
    <row r="1001" s="109" customFormat="1" ht="19.5" customHeight="1"/>
    <row r="1002" s="109" customFormat="1" ht="19.5" customHeight="1"/>
    <row r="1003" s="109" customFormat="1" ht="19.5" customHeight="1"/>
    <row r="1004" s="109" customFormat="1" ht="19.5" customHeight="1"/>
    <row r="1005" s="109" customFormat="1" ht="19.5" customHeight="1"/>
    <row r="1006" s="109" customFormat="1" ht="19.5" customHeight="1"/>
    <row r="1007" s="109" customFormat="1" ht="19.5" customHeight="1"/>
    <row r="1008" s="109" customFormat="1" ht="19.5" customHeight="1"/>
    <row r="1009" s="109" customFormat="1" ht="19.5" customHeight="1"/>
    <row r="1010" s="109" customFormat="1" ht="19.5" customHeight="1"/>
    <row r="1011" s="109" customFormat="1" ht="19.5" customHeight="1"/>
    <row r="1012" s="109" customFormat="1" ht="19.5" customHeight="1"/>
    <row r="1013" s="109" customFormat="1" ht="19.5" customHeight="1"/>
    <row r="1014" s="109" customFormat="1" ht="19.5" customHeight="1"/>
    <row r="1015" s="109" customFormat="1" ht="19.5" customHeight="1"/>
    <row r="1016" s="109" customFormat="1" ht="19.5" customHeight="1"/>
    <row r="1017" s="109" customFormat="1" ht="19.5" customHeight="1"/>
    <row r="1018" s="109" customFormat="1" ht="19.5" customHeight="1"/>
  </sheetData>
  <sheetProtection/>
  <mergeCells count="1">
    <mergeCell ref="A1:B1"/>
  </mergeCells>
  <printOptions horizontalCentered="1"/>
  <pageMargins left="0.7513888888888889" right="0.7513888888888889" top="1" bottom="1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</sheetPr>
  <dimension ref="A1:D43"/>
  <sheetViews>
    <sheetView zoomScaleSheetLayoutView="100" workbookViewId="0" topLeftCell="A1">
      <selection activeCell="C29" sqref="C29"/>
    </sheetView>
  </sheetViews>
  <sheetFormatPr defaultColWidth="9.00390625" defaultRowHeight="14.25"/>
  <cols>
    <col min="1" max="1" width="9.25390625" style="404" customWidth="1"/>
    <col min="2" max="2" width="41.50390625" style="404" customWidth="1"/>
    <col min="3" max="3" width="16.625" style="404" customWidth="1"/>
    <col min="4" max="4" width="22.125" style="375" customWidth="1"/>
    <col min="5" max="249" width="9.00390625" style="402" customWidth="1"/>
    <col min="250" max="16384" width="9.00390625" style="405" customWidth="1"/>
  </cols>
  <sheetData>
    <row r="1" spans="1:4" s="402" customFormat="1" ht="20.25">
      <c r="A1" s="406" t="s">
        <v>45</v>
      </c>
      <c r="B1" s="406"/>
      <c r="C1" s="406"/>
      <c r="D1" s="378"/>
    </row>
    <row r="2" spans="1:4" s="402" customFormat="1" ht="16.5" customHeight="1">
      <c r="A2" s="407"/>
      <c r="B2" s="408" t="s">
        <v>1</v>
      </c>
      <c r="C2" s="408"/>
      <c r="D2" s="380"/>
    </row>
    <row r="3" spans="1:4" s="402" customFormat="1" ht="28.5">
      <c r="A3" s="382" t="s">
        <v>18</v>
      </c>
      <c r="B3" s="382" t="s">
        <v>46</v>
      </c>
      <c r="C3" s="382" t="s">
        <v>20</v>
      </c>
      <c r="D3" s="383" t="s">
        <v>47</v>
      </c>
    </row>
    <row r="4" spans="1:4" s="402" customFormat="1" ht="19.5" customHeight="1">
      <c r="A4" s="409">
        <v>1</v>
      </c>
      <c r="B4" s="368" t="s">
        <v>48</v>
      </c>
      <c r="C4" s="385">
        <v>112881</v>
      </c>
      <c r="D4" s="386">
        <v>0.02</v>
      </c>
    </row>
    <row r="5" spans="1:4" s="402" customFormat="1" ht="19.5" customHeight="1">
      <c r="A5" s="409">
        <v>1</v>
      </c>
      <c r="B5" s="368" t="s">
        <v>49</v>
      </c>
      <c r="C5" s="385">
        <v>22408</v>
      </c>
      <c r="D5" s="386">
        <v>0.009000000000000001</v>
      </c>
    </row>
    <row r="6" spans="1:4" s="402" customFormat="1" ht="19.5" customHeight="1">
      <c r="A6" s="409">
        <v>2</v>
      </c>
      <c r="B6" s="368" t="s">
        <v>50</v>
      </c>
      <c r="C6" s="385">
        <v>0</v>
      </c>
      <c r="D6" s="386">
        <v>0</v>
      </c>
    </row>
    <row r="7" spans="1:4" s="402" customFormat="1" ht="19.5" customHeight="1">
      <c r="A7" s="409">
        <v>3</v>
      </c>
      <c r="B7" s="368" t="s">
        <v>51</v>
      </c>
      <c r="C7" s="385">
        <v>0</v>
      </c>
      <c r="D7" s="386">
        <v>0</v>
      </c>
    </row>
    <row r="8" spans="1:4" s="402" customFormat="1" ht="19.5" customHeight="1">
      <c r="A8" s="409">
        <v>4</v>
      </c>
      <c r="B8" s="368" t="s">
        <v>52</v>
      </c>
      <c r="C8" s="385">
        <v>4629</v>
      </c>
      <c r="D8" s="386">
        <v>0.011000000000000001</v>
      </c>
    </row>
    <row r="9" spans="1:4" s="402" customFormat="1" ht="19.5" customHeight="1">
      <c r="A9" s="409">
        <v>5</v>
      </c>
      <c r="B9" s="368" t="s">
        <v>53</v>
      </c>
      <c r="C9" s="385">
        <v>22286</v>
      </c>
      <c r="D9" s="386">
        <v>0.035</v>
      </c>
    </row>
    <row r="10" spans="1:4" s="402" customFormat="1" ht="19.5" customHeight="1">
      <c r="A10" s="409">
        <v>6</v>
      </c>
      <c r="B10" s="410" t="s">
        <v>54</v>
      </c>
      <c r="C10" s="385">
        <v>1742</v>
      </c>
      <c r="D10" s="388">
        <v>-0.022994952327537857</v>
      </c>
    </row>
    <row r="11" spans="1:4" s="402" customFormat="1" ht="19.5" customHeight="1">
      <c r="A11" s="409">
        <v>7</v>
      </c>
      <c r="B11" s="368" t="s">
        <v>55</v>
      </c>
      <c r="C11" s="385">
        <v>714</v>
      </c>
      <c r="D11" s="386">
        <v>0.021</v>
      </c>
    </row>
    <row r="12" spans="1:4" s="403" customFormat="1" ht="19.5" customHeight="1">
      <c r="A12" s="409">
        <v>8</v>
      </c>
      <c r="B12" s="368" t="s">
        <v>56</v>
      </c>
      <c r="C12" s="385">
        <v>439</v>
      </c>
      <c r="D12" s="389">
        <v>-0.012</v>
      </c>
    </row>
    <row r="13" spans="1:4" s="402" customFormat="1" ht="19.5" customHeight="1">
      <c r="A13" s="409">
        <v>9</v>
      </c>
      <c r="B13" s="368" t="s">
        <v>57</v>
      </c>
      <c r="C13" s="385">
        <v>21637</v>
      </c>
      <c r="D13" s="386">
        <v>0.027999999999999997</v>
      </c>
    </row>
    <row r="14" spans="1:4" s="402" customFormat="1" ht="19.5" customHeight="1">
      <c r="A14" s="409">
        <v>10</v>
      </c>
      <c r="B14" s="368" t="s">
        <v>58</v>
      </c>
      <c r="C14" s="385">
        <v>8331</v>
      </c>
      <c r="D14" s="388">
        <v>0.10067380103051922</v>
      </c>
    </row>
    <row r="15" spans="1:4" s="402" customFormat="1" ht="19.5" customHeight="1">
      <c r="A15" s="409">
        <v>11</v>
      </c>
      <c r="B15" s="368" t="s">
        <v>59</v>
      </c>
      <c r="C15" s="385">
        <v>15368</v>
      </c>
      <c r="D15" s="386">
        <v>0.012</v>
      </c>
    </row>
    <row r="16" spans="1:4" s="402" customFormat="1" ht="19.5" customHeight="1">
      <c r="A16" s="409">
        <v>12</v>
      </c>
      <c r="B16" s="411" t="s">
        <v>60</v>
      </c>
      <c r="C16" s="385">
        <v>1255</v>
      </c>
      <c r="D16" s="386">
        <v>0.046799999999999994</v>
      </c>
    </row>
    <row r="17" spans="1:4" s="403" customFormat="1" ht="19.5" customHeight="1">
      <c r="A17" s="409">
        <v>13</v>
      </c>
      <c r="B17" s="411" t="s">
        <v>61</v>
      </c>
      <c r="C17" s="385">
        <v>10267</v>
      </c>
      <c r="D17" s="389">
        <v>0.0111</v>
      </c>
    </row>
    <row r="18" spans="1:4" s="402" customFormat="1" ht="19.5" customHeight="1">
      <c r="A18" s="409">
        <v>14</v>
      </c>
      <c r="B18" s="411" t="s">
        <v>62</v>
      </c>
      <c r="C18" s="385">
        <v>4399</v>
      </c>
      <c r="D18" s="386">
        <v>0.022000000000000002</v>
      </c>
    </row>
    <row r="19" spans="1:4" s="402" customFormat="1" ht="19.5" customHeight="1">
      <c r="A19" s="409">
        <v>15</v>
      </c>
      <c r="B19" s="411" t="s">
        <v>63</v>
      </c>
      <c r="C19" s="385">
        <v>871</v>
      </c>
      <c r="D19" s="386">
        <v>0.005</v>
      </c>
    </row>
    <row r="20" spans="1:4" s="402" customFormat="1" ht="19.5" customHeight="1">
      <c r="A20" s="409">
        <v>16</v>
      </c>
      <c r="B20" s="411" t="s">
        <v>64</v>
      </c>
      <c r="C20" s="385">
        <v>299</v>
      </c>
      <c r="D20" s="386">
        <v>0.0085</v>
      </c>
    </row>
    <row r="21" spans="1:4" s="402" customFormat="1" ht="19.5" customHeight="1">
      <c r="A21" s="409">
        <v>17</v>
      </c>
      <c r="B21" s="411" t="s">
        <v>65</v>
      </c>
      <c r="C21" s="385">
        <v>101</v>
      </c>
      <c r="D21" s="386">
        <v>0.0077</v>
      </c>
    </row>
    <row r="22" spans="1:4" s="402" customFormat="1" ht="19.5" customHeight="1">
      <c r="A22" s="409">
        <v>18</v>
      </c>
      <c r="B22" s="411" t="s">
        <v>66</v>
      </c>
      <c r="C22" s="385">
        <v>0</v>
      </c>
      <c r="D22" s="386">
        <v>0</v>
      </c>
    </row>
    <row r="23" spans="1:4" s="402" customFormat="1" ht="19.5" customHeight="1">
      <c r="A23" s="409">
        <v>19</v>
      </c>
      <c r="B23" s="411" t="s">
        <v>67</v>
      </c>
      <c r="C23" s="385">
        <v>0</v>
      </c>
      <c r="D23" s="386">
        <v>0</v>
      </c>
    </row>
    <row r="24" spans="1:4" s="402" customFormat="1" ht="19.5" customHeight="1">
      <c r="A24" s="409">
        <v>20</v>
      </c>
      <c r="B24" s="411" t="s">
        <v>68</v>
      </c>
      <c r="C24" s="385">
        <v>246</v>
      </c>
      <c r="D24" s="388">
        <v>-0.05747126436781609</v>
      </c>
    </row>
    <row r="25" spans="1:4" s="402" customFormat="1" ht="19.5" customHeight="1">
      <c r="A25" s="409">
        <v>21</v>
      </c>
      <c r="B25" s="411" t="s">
        <v>69</v>
      </c>
      <c r="C25" s="385">
        <v>3226</v>
      </c>
      <c r="D25" s="386">
        <v>0.026000000000000002</v>
      </c>
    </row>
    <row r="26" spans="1:4" s="402" customFormat="1" ht="19.5" customHeight="1">
      <c r="A26" s="409">
        <v>22</v>
      </c>
      <c r="B26" s="411" t="s">
        <v>70</v>
      </c>
      <c r="C26" s="385">
        <v>0</v>
      </c>
      <c r="D26" s="386">
        <v>0</v>
      </c>
    </row>
    <row r="27" spans="1:4" s="402" customFormat="1" ht="19.5" customHeight="1">
      <c r="A27" s="409">
        <v>23</v>
      </c>
      <c r="B27" s="411" t="s">
        <v>71</v>
      </c>
      <c r="C27" s="385">
        <v>487</v>
      </c>
      <c r="D27" s="386">
        <v>-0.0322</v>
      </c>
    </row>
    <row r="28" spans="1:4" s="402" customFormat="1" ht="19.5" customHeight="1">
      <c r="A28" s="409">
        <v>24</v>
      </c>
      <c r="B28" s="411" t="s">
        <v>72</v>
      </c>
      <c r="C28" s="385">
        <v>3000</v>
      </c>
      <c r="D28" s="386">
        <v>0</v>
      </c>
    </row>
    <row r="29" spans="1:4" s="402" customFormat="1" ht="19.5" customHeight="1">
      <c r="A29" s="409">
        <v>25</v>
      </c>
      <c r="B29" s="411" t="s">
        <v>73</v>
      </c>
      <c r="C29" s="385">
        <v>1249</v>
      </c>
      <c r="D29" s="386">
        <v>0.06388415672913117</v>
      </c>
    </row>
    <row r="30" spans="1:4" s="402" customFormat="1" ht="19.5" customHeight="1">
      <c r="A30" s="409">
        <v>26</v>
      </c>
      <c r="B30" s="368" t="s">
        <v>74</v>
      </c>
      <c r="C30" s="385">
        <v>0</v>
      </c>
      <c r="D30" s="386">
        <v>0</v>
      </c>
    </row>
    <row r="31" spans="1:4" s="402" customFormat="1" ht="19.5" customHeight="1">
      <c r="A31" s="409">
        <v>27</v>
      </c>
      <c r="B31" s="368" t="s">
        <v>75</v>
      </c>
      <c r="C31" s="385">
        <v>0</v>
      </c>
      <c r="D31" s="386">
        <v>0</v>
      </c>
    </row>
    <row r="32" spans="1:4" s="402" customFormat="1" ht="19.5" customHeight="1">
      <c r="A32" s="409"/>
      <c r="B32" s="409"/>
      <c r="C32" s="409"/>
      <c r="D32" s="386"/>
    </row>
    <row r="33" spans="1:4" s="402" customFormat="1" ht="19.5" customHeight="1">
      <c r="A33" s="409"/>
      <c r="B33" s="409"/>
      <c r="C33" s="409"/>
      <c r="D33" s="386"/>
    </row>
    <row r="34" spans="1:4" s="402" customFormat="1" ht="19.5" customHeight="1">
      <c r="A34" s="409"/>
      <c r="B34" s="409"/>
      <c r="C34" s="409"/>
      <c r="D34" s="386"/>
    </row>
    <row r="35" spans="1:4" s="402" customFormat="1" ht="19.5" customHeight="1">
      <c r="A35" s="409"/>
      <c r="B35" s="409"/>
      <c r="C35" s="409"/>
      <c r="D35" s="386"/>
    </row>
    <row r="36" spans="1:4" s="402" customFormat="1" ht="14.25">
      <c r="A36" s="412"/>
      <c r="B36" s="412"/>
      <c r="C36" s="412"/>
      <c r="D36" s="375"/>
    </row>
    <row r="37" spans="1:4" s="402" customFormat="1" ht="14.25">
      <c r="A37" s="412"/>
      <c r="B37" s="412"/>
      <c r="C37" s="412"/>
      <c r="D37" s="375"/>
    </row>
    <row r="38" spans="1:4" s="402" customFormat="1" ht="14.25">
      <c r="A38" s="412"/>
      <c r="B38" s="412"/>
      <c r="C38" s="412"/>
      <c r="D38" s="375"/>
    </row>
    <row r="39" spans="1:4" s="402" customFormat="1" ht="14.25">
      <c r="A39" s="412"/>
      <c r="B39" s="412"/>
      <c r="C39" s="412"/>
      <c r="D39" s="375"/>
    </row>
    <row r="40" spans="1:4" s="402" customFormat="1" ht="14.25">
      <c r="A40" s="412"/>
      <c r="B40" s="412"/>
      <c r="C40" s="412"/>
      <c r="D40" s="375"/>
    </row>
    <row r="41" spans="1:4" s="402" customFormat="1" ht="14.25">
      <c r="A41" s="412"/>
      <c r="B41" s="412"/>
      <c r="C41" s="412"/>
      <c r="D41" s="375"/>
    </row>
    <row r="42" spans="1:4" s="402" customFormat="1" ht="14.25">
      <c r="A42" s="412"/>
      <c r="B42" s="412"/>
      <c r="C42" s="412"/>
      <c r="D42" s="375"/>
    </row>
    <row r="43" spans="1:4" s="402" customFormat="1" ht="14.25">
      <c r="A43" s="412"/>
      <c r="B43" s="412"/>
      <c r="C43" s="412"/>
      <c r="D43" s="375"/>
    </row>
  </sheetData>
  <sheetProtection/>
  <mergeCells count="2">
    <mergeCell ref="A1:D1"/>
    <mergeCell ref="B2:D2"/>
  </mergeCells>
  <printOptions horizontalCentered="1"/>
  <pageMargins left="0.16111111111111112" right="0.16111111111111112" top="0.8027777777777778" bottom="0.40902777777777777" header="0.5118055555555555" footer="0.5118055555555555"/>
  <pageSetup horizontalDpi="600" verticalDpi="600" orientation="landscape" paperSize="9" scale="95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FFC000"/>
  </sheetPr>
  <dimension ref="A1:HY999"/>
  <sheetViews>
    <sheetView zoomScaleSheetLayoutView="100" workbookViewId="0" topLeftCell="A1">
      <selection activeCell="A1" sqref="A1:IV65536"/>
    </sheetView>
  </sheetViews>
  <sheetFormatPr defaultColWidth="8.75390625" defaultRowHeight="24.75" customHeight="1"/>
  <cols>
    <col min="1" max="1" width="40.125" style="110" customWidth="1"/>
    <col min="2" max="2" width="20.625" style="111" customWidth="1"/>
    <col min="3" max="3" width="20.625" style="110" customWidth="1"/>
    <col min="4" max="4" width="18.375" style="110" bestFit="1" customWidth="1"/>
    <col min="5" max="24" width="9.00390625" style="110" bestFit="1" customWidth="1"/>
    <col min="25" max="16384" width="8.75390625" style="110" customWidth="1"/>
  </cols>
  <sheetData>
    <row r="1" spans="1:233" s="106" customFormat="1" ht="43.5" customHeight="1">
      <c r="A1" s="112" t="s">
        <v>1410</v>
      </c>
      <c r="B1" s="112"/>
      <c r="C1" s="112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  <c r="DV1" s="113"/>
      <c r="DW1" s="113"/>
      <c r="DX1" s="113"/>
      <c r="DY1" s="113"/>
      <c r="DZ1" s="113"/>
      <c r="EA1" s="113"/>
      <c r="EB1" s="113"/>
      <c r="EC1" s="113"/>
      <c r="ED1" s="113"/>
      <c r="EE1" s="113"/>
      <c r="EF1" s="113"/>
      <c r="EG1" s="113"/>
      <c r="EH1" s="113"/>
      <c r="EI1" s="113"/>
      <c r="EJ1" s="113"/>
      <c r="EK1" s="113"/>
      <c r="EL1" s="113"/>
      <c r="EM1" s="113"/>
      <c r="EN1" s="113"/>
      <c r="EO1" s="113"/>
      <c r="EP1" s="113"/>
      <c r="EQ1" s="113"/>
      <c r="ER1" s="113"/>
      <c r="ES1" s="113"/>
      <c r="ET1" s="113"/>
      <c r="EU1" s="113"/>
      <c r="EV1" s="113"/>
      <c r="EW1" s="113"/>
      <c r="EX1" s="113"/>
      <c r="EY1" s="113"/>
      <c r="EZ1" s="113"/>
      <c r="FA1" s="113"/>
      <c r="FB1" s="113"/>
      <c r="FC1" s="113"/>
      <c r="FD1" s="113"/>
      <c r="FE1" s="113"/>
      <c r="FF1" s="113"/>
      <c r="FG1" s="113"/>
      <c r="FH1" s="113"/>
      <c r="FI1" s="113"/>
      <c r="FJ1" s="113"/>
      <c r="FK1" s="113"/>
      <c r="FL1" s="113"/>
      <c r="FM1" s="113"/>
      <c r="FN1" s="113"/>
      <c r="FO1" s="113"/>
      <c r="FP1" s="113"/>
      <c r="FQ1" s="113"/>
      <c r="FR1" s="113"/>
      <c r="FS1" s="113"/>
      <c r="FT1" s="113"/>
      <c r="FU1" s="113"/>
      <c r="FV1" s="113"/>
      <c r="FW1" s="113"/>
      <c r="FX1" s="113"/>
      <c r="FY1" s="113"/>
      <c r="FZ1" s="113"/>
      <c r="GA1" s="113"/>
      <c r="GB1" s="113"/>
      <c r="GC1" s="113"/>
      <c r="GD1" s="113"/>
      <c r="GE1" s="113"/>
      <c r="GF1" s="113"/>
      <c r="GG1" s="113"/>
      <c r="GH1" s="113"/>
      <c r="GI1" s="113"/>
      <c r="GJ1" s="113"/>
      <c r="GK1" s="113"/>
      <c r="GL1" s="113"/>
      <c r="GM1" s="113"/>
      <c r="GN1" s="113"/>
      <c r="GO1" s="113"/>
      <c r="GP1" s="113"/>
      <c r="GQ1" s="113"/>
      <c r="GR1" s="113"/>
      <c r="GS1" s="113"/>
      <c r="GT1" s="113"/>
      <c r="GU1" s="113"/>
      <c r="GV1" s="113"/>
      <c r="GW1" s="113"/>
      <c r="GX1" s="113"/>
      <c r="GY1" s="113"/>
      <c r="GZ1" s="113"/>
      <c r="HA1" s="113"/>
      <c r="HB1" s="113"/>
      <c r="HC1" s="113"/>
      <c r="HD1" s="113"/>
      <c r="HE1" s="113"/>
      <c r="HF1" s="113"/>
      <c r="HG1" s="113"/>
      <c r="HH1" s="113"/>
      <c r="HI1" s="113"/>
      <c r="HJ1" s="113"/>
      <c r="HK1" s="113"/>
      <c r="HL1" s="113"/>
      <c r="HM1" s="113"/>
      <c r="HN1" s="113"/>
      <c r="HO1" s="113"/>
      <c r="HP1" s="113"/>
      <c r="HQ1" s="113"/>
      <c r="HR1" s="113"/>
      <c r="HS1" s="113"/>
      <c r="HT1" s="113"/>
      <c r="HU1" s="113"/>
      <c r="HV1" s="113"/>
      <c r="HW1" s="113"/>
      <c r="HX1" s="113"/>
      <c r="HY1" s="113"/>
    </row>
    <row r="2" spans="1:233" s="107" customFormat="1" ht="18.75" customHeight="1">
      <c r="A2" s="114"/>
      <c r="B2" s="115"/>
      <c r="C2" s="116" t="s">
        <v>1</v>
      </c>
      <c r="D2" s="114"/>
      <c r="E2" s="117"/>
      <c r="F2" s="114"/>
      <c r="G2" s="117"/>
      <c r="H2" s="117"/>
      <c r="I2" s="117"/>
      <c r="J2" s="114"/>
      <c r="K2" s="117"/>
      <c r="L2" s="117"/>
      <c r="M2" s="117"/>
      <c r="N2" s="114"/>
      <c r="O2" s="117"/>
      <c r="P2" s="117"/>
      <c r="Q2" s="117"/>
      <c r="R2" s="114"/>
      <c r="S2" s="117"/>
      <c r="T2" s="117"/>
      <c r="U2" s="117"/>
      <c r="V2" s="114"/>
      <c r="W2" s="117"/>
      <c r="X2" s="117"/>
      <c r="Y2" s="117"/>
      <c r="Z2" s="114"/>
      <c r="AA2" s="117"/>
      <c r="AB2" s="117"/>
      <c r="AC2" s="117"/>
      <c r="AD2" s="114"/>
      <c r="AE2" s="117"/>
      <c r="AF2" s="117"/>
      <c r="AG2" s="117"/>
      <c r="AH2" s="114"/>
      <c r="AI2" s="117"/>
      <c r="AJ2" s="117"/>
      <c r="AK2" s="117"/>
      <c r="AL2" s="114"/>
      <c r="AM2" s="117"/>
      <c r="AN2" s="117"/>
      <c r="AO2" s="117"/>
      <c r="AP2" s="114"/>
      <c r="AQ2" s="117"/>
      <c r="AR2" s="117"/>
      <c r="AS2" s="117"/>
      <c r="AT2" s="114"/>
      <c r="AU2" s="117"/>
      <c r="AV2" s="117"/>
      <c r="AW2" s="117"/>
      <c r="AX2" s="114"/>
      <c r="AY2" s="117"/>
      <c r="AZ2" s="117"/>
      <c r="BA2" s="117"/>
      <c r="BB2" s="114"/>
      <c r="BC2" s="117"/>
      <c r="BD2" s="117"/>
      <c r="BE2" s="117"/>
      <c r="BF2" s="114"/>
      <c r="BG2" s="117"/>
      <c r="BH2" s="117"/>
      <c r="BI2" s="117"/>
      <c r="BJ2" s="114"/>
      <c r="BK2" s="117"/>
      <c r="BL2" s="117"/>
      <c r="BM2" s="117"/>
      <c r="BN2" s="114"/>
      <c r="BO2" s="117"/>
      <c r="BP2" s="117"/>
      <c r="BQ2" s="117"/>
      <c r="BR2" s="114"/>
      <c r="BS2" s="117"/>
      <c r="BT2" s="117"/>
      <c r="BU2" s="117"/>
      <c r="BV2" s="114"/>
      <c r="BW2" s="117"/>
      <c r="BX2" s="117"/>
      <c r="BY2" s="117"/>
      <c r="BZ2" s="114"/>
      <c r="CA2" s="117"/>
      <c r="CB2" s="117"/>
      <c r="CC2" s="117"/>
      <c r="CD2" s="114"/>
      <c r="CE2" s="117"/>
      <c r="CF2" s="117"/>
      <c r="CG2" s="117"/>
      <c r="CH2" s="114"/>
      <c r="CI2" s="117"/>
      <c r="CJ2" s="117"/>
      <c r="CK2" s="117"/>
      <c r="CL2" s="114"/>
      <c r="CM2" s="117"/>
      <c r="CN2" s="117"/>
      <c r="CO2" s="117"/>
      <c r="CP2" s="114"/>
      <c r="CQ2" s="117"/>
      <c r="CR2" s="117"/>
      <c r="CS2" s="117"/>
      <c r="CT2" s="114"/>
      <c r="CU2" s="117"/>
      <c r="CV2" s="117"/>
      <c r="CW2" s="117"/>
      <c r="CX2" s="114"/>
      <c r="CY2" s="117"/>
      <c r="CZ2" s="117"/>
      <c r="DA2" s="117"/>
      <c r="DB2" s="114"/>
      <c r="DC2" s="117"/>
      <c r="DD2" s="117"/>
      <c r="DE2" s="117"/>
      <c r="DF2" s="114"/>
      <c r="DG2" s="117"/>
      <c r="DH2" s="117"/>
      <c r="DI2" s="117"/>
      <c r="DJ2" s="114"/>
      <c r="DK2" s="117"/>
      <c r="DL2" s="117"/>
      <c r="DM2" s="117"/>
      <c r="DN2" s="114"/>
      <c r="DO2" s="117"/>
      <c r="DP2" s="117"/>
      <c r="DQ2" s="117"/>
      <c r="DR2" s="114"/>
      <c r="DS2" s="117"/>
      <c r="DT2" s="117"/>
      <c r="DU2" s="117"/>
      <c r="DV2" s="114"/>
      <c r="DW2" s="117"/>
      <c r="DX2" s="117"/>
      <c r="DY2" s="117"/>
      <c r="DZ2" s="114"/>
      <c r="EA2" s="117"/>
      <c r="EB2" s="117"/>
      <c r="EC2" s="117"/>
      <c r="ED2" s="114"/>
      <c r="EE2" s="117"/>
      <c r="EF2" s="117"/>
      <c r="EG2" s="117"/>
      <c r="EH2" s="114"/>
      <c r="EI2" s="117"/>
      <c r="EJ2" s="117"/>
      <c r="EK2" s="117"/>
      <c r="EL2" s="114"/>
      <c r="EM2" s="117"/>
      <c r="EN2" s="117"/>
      <c r="EO2" s="117"/>
      <c r="EP2" s="114"/>
      <c r="EQ2" s="117"/>
      <c r="ER2" s="117"/>
      <c r="ES2" s="117"/>
      <c r="ET2" s="114"/>
      <c r="EU2" s="117"/>
      <c r="EV2" s="117"/>
      <c r="EW2" s="117"/>
      <c r="EX2" s="114"/>
      <c r="EY2" s="117"/>
      <c r="EZ2" s="117"/>
      <c r="FA2" s="117"/>
      <c r="FB2" s="114"/>
      <c r="FC2" s="117"/>
      <c r="FD2" s="117"/>
      <c r="FE2" s="117"/>
      <c r="FF2" s="114"/>
      <c r="FG2" s="117"/>
      <c r="FH2" s="117"/>
      <c r="FI2" s="117"/>
      <c r="FJ2" s="114"/>
      <c r="FK2" s="117"/>
      <c r="FL2" s="117"/>
      <c r="FM2" s="117"/>
      <c r="FN2" s="114"/>
      <c r="FO2" s="117"/>
      <c r="FP2" s="117"/>
      <c r="FQ2" s="117"/>
      <c r="FR2" s="114"/>
      <c r="FS2" s="117"/>
      <c r="FT2" s="117"/>
      <c r="FU2" s="117"/>
      <c r="FV2" s="114"/>
      <c r="FW2" s="117"/>
      <c r="FX2" s="117"/>
      <c r="FY2" s="117"/>
      <c r="FZ2" s="114"/>
      <c r="GA2" s="117"/>
      <c r="GB2" s="117"/>
      <c r="GC2" s="117"/>
      <c r="GD2" s="114"/>
      <c r="GE2" s="117"/>
      <c r="GF2" s="117"/>
      <c r="GG2" s="117"/>
      <c r="GH2" s="114"/>
      <c r="GI2" s="117"/>
      <c r="GJ2" s="117"/>
      <c r="GK2" s="117"/>
      <c r="GL2" s="114"/>
      <c r="GM2" s="117"/>
      <c r="GN2" s="117"/>
      <c r="GO2" s="117"/>
      <c r="GP2" s="114"/>
      <c r="GQ2" s="117"/>
      <c r="GR2" s="117"/>
      <c r="GS2" s="117"/>
      <c r="GT2" s="114"/>
      <c r="GU2" s="117"/>
      <c r="GV2" s="117"/>
      <c r="GW2" s="117"/>
      <c r="GX2" s="114"/>
      <c r="GY2" s="117"/>
      <c r="GZ2" s="117"/>
      <c r="HA2" s="117"/>
      <c r="HB2" s="114"/>
      <c r="HC2" s="117"/>
      <c r="HD2" s="117"/>
      <c r="HE2" s="117"/>
      <c r="HF2" s="114"/>
      <c r="HG2" s="117"/>
      <c r="HH2" s="117"/>
      <c r="HI2" s="117"/>
      <c r="HJ2" s="114"/>
      <c r="HK2" s="117"/>
      <c r="HL2" s="117"/>
      <c r="HM2" s="117"/>
      <c r="HN2" s="114"/>
      <c r="HO2" s="117"/>
      <c r="HP2" s="117"/>
      <c r="HQ2" s="117"/>
      <c r="HR2" s="114"/>
      <c r="HS2" s="117"/>
      <c r="HT2" s="117"/>
      <c r="HU2" s="117"/>
      <c r="HV2" s="114"/>
      <c r="HW2" s="117"/>
      <c r="HX2" s="117"/>
      <c r="HY2" s="117"/>
    </row>
    <row r="3" spans="1:3" s="108" customFormat="1" ht="31.5" customHeight="1">
      <c r="A3" s="118" t="s">
        <v>2</v>
      </c>
      <c r="B3" s="119" t="s">
        <v>1411</v>
      </c>
      <c r="C3" s="119" t="s">
        <v>1412</v>
      </c>
    </row>
    <row r="4" spans="1:3" s="109" customFormat="1" ht="31.5" customHeight="1">
      <c r="A4" s="120" t="s">
        <v>1413</v>
      </c>
      <c r="B4" s="119"/>
      <c r="C4" s="119"/>
    </row>
    <row r="5" spans="1:3" s="109" customFormat="1" ht="31.5" customHeight="1">
      <c r="A5" s="120" t="s">
        <v>1414</v>
      </c>
      <c r="B5" s="119">
        <v>1212</v>
      </c>
      <c r="C5" s="119">
        <v>7183</v>
      </c>
    </row>
    <row r="6" spans="1:3" s="109" customFormat="1" ht="31.5" customHeight="1">
      <c r="A6" s="121" t="s">
        <v>1415</v>
      </c>
      <c r="B6" s="122"/>
      <c r="C6" s="122"/>
    </row>
    <row r="7" spans="1:4" s="109" customFormat="1" ht="31.5" customHeight="1">
      <c r="A7" s="121" t="s">
        <v>1416</v>
      </c>
      <c r="B7" s="122"/>
      <c r="C7" s="122"/>
      <c r="D7" s="123"/>
    </row>
    <row r="8" spans="1:3" s="109" customFormat="1" ht="31.5" customHeight="1">
      <c r="A8" s="121" t="s">
        <v>1417</v>
      </c>
      <c r="B8" s="122"/>
      <c r="C8" s="122"/>
    </row>
    <row r="9" spans="1:3" s="109" customFormat="1" ht="31.5" customHeight="1">
      <c r="A9" s="121" t="s">
        <v>1418</v>
      </c>
      <c r="B9" s="122"/>
      <c r="C9" s="122"/>
    </row>
    <row r="10" spans="1:3" s="109" customFormat="1" ht="31.5" customHeight="1">
      <c r="A10" s="121" t="s">
        <v>1419</v>
      </c>
      <c r="B10" s="122"/>
      <c r="C10" s="122"/>
    </row>
    <row r="11" spans="1:3" s="109" customFormat="1" ht="31.5" customHeight="1">
      <c r="A11" s="121"/>
      <c r="B11" s="124"/>
      <c r="C11" s="125"/>
    </row>
    <row r="12" spans="1:3" s="109" customFormat="1" ht="31.5" customHeight="1">
      <c r="A12" s="119" t="s">
        <v>77</v>
      </c>
      <c r="B12" s="126">
        <f>SUM(B4:B10)</f>
        <v>1212</v>
      </c>
      <c r="C12" s="126">
        <f>SUM(C4:C10)</f>
        <v>7183</v>
      </c>
    </row>
    <row r="13" s="109" customFormat="1" ht="24.75" customHeight="1">
      <c r="B13" s="127"/>
    </row>
    <row r="14" s="109" customFormat="1" ht="24.75" customHeight="1">
      <c r="B14" s="127"/>
    </row>
    <row r="15" s="109" customFormat="1" ht="24.75" customHeight="1">
      <c r="B15" s="127"/>
    </row>
    <row r="16" s="109" customFormat="1" ht="24.75" customHeight="1">
      <c r="B16" s="127"/>
    </row>
    <row r="17" s="109" customFormat="1" ht="24.75" customHeight="1">
      <c r="B17" s="127"/>
    </row>
    <row r="18" s="109" customFormat="1" ht="24.75" customHeight="1">
      <c r="B18" s="127"/>
    </row>
    <row r="19" s="109" customFormat="1" ht="24.75" customHeight="1">
      <c r="B19" s="127"/>
    </row>
    <row r="20" s="109" customFormat="1" ht="24.75" customHeight="1">
      <c r="B20" s="127"/>
    </row>
    <row r="21" s="109" customFormat="1" ht="24.75" customHeight="1">
      <c r="B21" s="127"/>
    </row>
    <row r="22" s="109" customFormat="1" ht="24.75" customHeight="1">
      <c r="B22" s="127"/>
    </row>
    <row r="23" s="109" customFormat="1" ht="24.75" customHeight="1">
      <c r="B23" s="127"/>
    </row>
    <row r="24" s="109" customFormat="1" ht="24.75" customHeight="1">
      <c r="B24" s="127"/>
    </row>
    <row r="25" s="109" customFormat="1" ht="24.75" customHeight="1">
      <c r="B25" s="127"/>
    </row>
    <row r="26" s="109" customFormat="1" ht="24.75" customHeight="1">
      <c r="B26" s="127"/>
    </row>
    <row r="27" s="109" customFormat="1" ht="24.75" customHeight="1">
      <c r="B27" s="127"/>
    </row>
    <row r="28" s="109" customFormat="1" ht="24.75" customHeight="1">
      <c r="B28" s="127"/>
    </row>
    <row r="29" s="109" customFormat="1" ht="24.75" customHeight="1">
      <c r="B29" s="127"/>
    </row>
    <row r="30" s="109" customFormat="1" ht="24.75" customHeight="1">
      <c r="B30" s="127"/>
    </row>
    <row r="31" s="109" customFormat="1" ht="24.75" customHeight="1">
      <c r="B31" s="127"/>
    </row>
    <row r="32" s="109" customFormat="1" ht="24.75" customHeight="1">
      <c r="B32" s="127"/>
    </row>
    <row r="33" s="109" customFormat="1" ht="24.75" customHeight="1">
      <c r="B33" s="127"/>
    </row>
    <row r="34" s="109" customFormat="1" ht="24.75" customHeight="1">
      <c r="B34" s="127"/>
    </row>
    <row r="35" s="109" customFormat="1" ht="24.75" customHeight="1">
      <c r="B35" s="127"/>
    </row>
    <row r="36" s="109" customFormat="1" ht="24.75" customHeight="1">
      <c r="B36" s="127"/>
    </row>
    <row r="37" s="109" customFormat="1" ht="24.75" customHeight="1">
      <c r="B37" s="127"/>
    </row>
    <row r="38" s="109" customFormat="1" ht="24.75" customHeight="1">
      <c r="B38" s="127"/>
    </row>
    <row r="39" s="109" customFormat="1" ht="24.75" customHeight="1">
      <c r="B39" s="127"/>
    </row>
    <row r="40" s="109" customFormat="1" ht="24.75" customHeight="1">
      <c r="B40" s="127"/>
    </row>
    <row r="41" s="109" customFormat="1" ht="24.75" customHeight="1">
      <c r="B41" s="127"/>
    </row>
    <row r="42" s="109" customFormat="1" ht="24.75" customHeight="1">
      <c r="B42" s="127"/>
    </row>
    <row r="43" s="109" customFormat="1" ht="24.75" customHeight="1">
      <c r="B43" s="127"/>
    </row>
    <row r="44" s="109" customFormat="1" ht="24.75" customHeight="1">
      <c r="B44" s="127"/>
    </row>
    <row r="45" s="109" customFormat="1" ht="24.75" customHeight="1">
      <c r="B45" s="127"/>
    </row>
    <row r="46" s="109" customFormat="1" ht="24.75" customHeight="1">
      <c r="B46" s="127"/>
    </row>
    <row r="47" s="109" customFormat="1" ht="24.75" customHeight="1">
      <c r="B47" s="127"/>
    </row>
    <row r="48" s="109" customFormat="1" ht="24.75" customHeight="1">
      <c r="B48" s="127"/>
    </row>
    <row r="49" s="109" customFormat="1" ht="24.75" customHeight="1">
      <c r="B49" s="127"/>
    </row>
    <row r="50" s="109" customFormat="1" ht="24.75" customHeight="1">
      <c r="B50" s="127"/>
    </row>
    <row r="51" s="109" customFormat="1" ht="24.75" customHeight="1">
      <c r="B51" s="127"/>
    </row>
    <row r="52" s="109" customFormat="1" ht="24.75" customHeight="1">
      <c r="B52" s="127"/>
    </row>
    <row r="53" s="109" customFormat="1" ht="24.75" customHeight="1">
      <c r="B53" s="127"/>
    </row>
    <row r="54" s="109" customFormat="1" ht="24.75" customHeight="1">
      <c r="B54" s="127"/>
    </row>
    <row r="55" s="109" customFormat="1" ht="24.75" customHeight="1">
      <c r="B55" s="127"/>
    </row>
    <row r="56" s="109" customFormat="1" ht="24.75" customHeight="1">
      <c r="B56" s="127"/>
    </row>
    <row r="57" s="109" customFormat="1" ht="24.75" customHeight="1">
      <c r="B57" s="127"/>
    </row>
    <row r="58" s="109" customFormat="1" ht="24.75" customHeight="1">
      <c r="B58" s="127"/>
    </row>
    <row r="59" s="109" customFormat="1" ht="24.75" customHeight="1">
      <c r="B59" s="127"/>
    </row>
    <row r="60" s="109" customFormat="1" ht="24.75" customHeight="1">
      <c r="B60" s="127"/>
    </row>
    <row r="61" s="109" customFormat="1" ht="24.75" customHeight="1">
      <c r="B61" s="127"/>
    </row>
    <row r="62" s="109" customFormat="1" ht="24.75" customHeight="1">
      <c r="B62" s="127"/>
    </row>
    <row r="63" s="109" customFormat="1" ht="24.75" customHeight="1">
      <c r="B63" s="127"/>
    </row>
    <row r="64" s="109" customFormat="1" ht="24.75" customHeight="1">
      <c r="B64" s="127"/>
    </row>
    <row r="65" s="109" customFormat="1" ht="24.75" customHeight="1">
      <c r="B65" s="127"/>
    </row>
    <row r="66" s="109" customFormat="1" ht="24.75" customHeight="1">
      <c r="B66" s="127"/>
    </row>
    <row r="67" s="109" customFormat="1" ht="24.75" customHeight="1">
      <c r="B67" s="127"/>
    </row>
    <row r="68" s="109" customFormat="1" ht="24.75" customHeight="1">
      <c r="B68" s="127"/>
    </row>
    <row r="69" s="109" customFormat="1" ht="24.75" customHeight="1">
      <c r="B69" s="127"/>
    </row>
    <row r="70" s="109" customFormat="1" ht="24.75" customHeight="1">
      <c r="B70" s="127"/>
    </row>
    <row r="71" s="109" customFormat="1" ht="24.75" customHeight="1">
      <c r="B71" s="127"/>
    </row>
    <row r="72" s="109" customFormat="1" ht="24.75" customHeight="1">
      <c r="B72" s="127"/>
    </row>
    <row r="73" s="109" customFormat="1" ht="24.75" customHeight="1">
      <c r="B73" s="127"/>
    </row>
    <row r="74" s="109" customFormat="1" ht="24.75" customHeight="1">
      <c r="B74" s="127"/>
    </row>
    <row r="75" s="109" customFormat="1" ht="24.75" customHeight="1">
      <c r="B75" s="127"/>
    </row>
    <row r="76" s="109" customFormat="1" ht="24.75" customHeight="1">
      <c r="B76" s="127"/>
    </row>
    <row r="77" s="109" customFormat="1" ht="24.75" customHeight="1">
      <c r="B77" s="127"/>
    </row>
    <row r="78" s="109" customFormat="1" ht="24.75" customHeight="1">
      <c r="B78" s="127"/>
    </row>
    <row r="79" s="109" customFormat="1" ht="24.75" customHeight="1">
      <c r="B79" s="127"/>
    </row>
    <row r="80" s="109" customFormat="1" ht="24.75" customHeight="1">
      <c r="B80" s="127"/>
    </row>
    <row r="81" s="109" customFormat="1" ht="24.75" customHeight="1">
      <c r="B81" s="127"/>
    </row>
    <row r="82" s="109" customFormat="1" ht="24.75" customHeight="1">
      <c r="B82" s="127"/>
    </row>
    <row r="83" s="109" customFormat="1" ht="24.75" customHeight="1">
      <c r="B83" s="127"/>
    </row>
    <row r="84" s="109" customFormat="1" ht="24.75" customHeight="1">
      <c r="B84" s="127"/>
    </row>
    <row r="85" s="109" customFormat="1" ht="24.75" customHeight="1">
      <c r="B85" s="127"/>
    </row>
    <row r="86" s="109" customFormat="1" ht="24.75" customHeight="1">
      <c r="B86" s="127"/>
    </row>
    <row r="87" s="109" customFormat="1" ht="24.75" customHeight="1">
      <c r="B87" s="127"/>
    </row>
    <row r="88" s="109" customFormat="1" ht="24.75" customHeight="1">
      <c r="B88" s="127"/>
    </row>
    <row r="89" s="109" customFormat="1" ht="24.75" customHeight="1">
      <c r="B89" s="127"/>
    </row>
    <row r="90" s="109" customFormat="1" ht="24.75" customHeight="1">
      <c r="B90" s="127"/>
    </row>
    <row r="91" s="109" customFormat="1" ht="24.75" customHeight="1">
      <c r="B91" s="127"/>
    </row>
    <row r="92" s="109" customFormat="1" ht="24.75" customHeight="1">
      <c r="B92" s="127"/>
    </row>
    <row r="93" s="109" customFormat="1" ht="24.75" customHeight="1">
      <c r="B93" s="127"/>
    </row>
    <row r="94" s="109" customFormat="1" ht="24.75" customHeight="1">
      <c r="B94" s="127"/>
    </row>
    <row r="95" s="109" customFormat="1" ht="24.75" customHeight="1">
      <c r="B95" s="127"/>
    </row>
    <row r="96" s="109" customFormat="1" ht="24.75" customHeight="1">
      <c r="B96" s="127"/>
    </row>
    <row r="97" s="109" customFormat="1" ht="24.75" customHeight="1">
      <c r="B97" s="127"/>
    </row>
    <row r="98" s="109" customFormat="1" ht="24.75" customHeight="1">
      <c r="B98" s="127"/>
    </row>
    <row r="99" s="109" customFormat="1" ht="24.75" customHeight="1">
      <c r="B99" s="127"/>
    </row>
    <row r="100" s="109" customFormat="1" ht="24.75" customHeight="1">
      <c r="B100" s="127"/>
    </row>
    <row r="101" s="109" customFormat="1" ht="24.75" customHeight="1">
      <c r="B101" s="127"/>
    </row>
    <row r="102" s="109" customFormat="1" ht="24.75" customHeight="1">
      <c r="B102" s="127"/>
    </row>
    <row r="103" s="109" customFormat="1" ht="24.75" customHeight="1">
      <c r="B103" s="127"/>
    </row>
    <row r="104" s="109" customFormat="1" ht="24.75" customHeight="1">
      <c r="B104" s="127"/>
    </row>
    <row r="105" s="109" customFormat="1" ht="24.75" customHeight="1">
      <c r="B105" s="127"/>
    </row>
    <row r="106" s="109" customFormat="1" ht="24.75" customHeight="1">
      <c r="B106" s="127"/>
    </row>
    <row r="107" s="109" customFormat="1" ht="24.75" customHeight="1">
      <c r="B107" s="127"/>
    </row>
    <row r="108" s="109" customFormat="1" ht="24.75" customHeight="1">
      <c r="B108" s="127"/>
    </row>
    <row r="109" s="109" customFormat="1" ht="24.75" customHeight="1">
      <c r="B109" s="127"/>
    </row>
    <row r="110" s="109" customFormat="1" ht="24.75" customHeight="1">
      <c r="B110" s="127"/>
    </row>
    <row r="111" s="109" customFormat="1" ht="24.75" customHeight="1">
      <c r="B111" s="127"/>
    </row>
    <row r="112" s="109" customFormat="1" ht="24.75" customHeight="1">
      <c r="B112" s="127"/>
    </row>
    <row r="113" s="109" customFormat="1" ht="24.75" customHeight="1">
      <c r="B113" s="127"/>
    </row>
    <row r="114" s="109" customFormat="1" ht="24.75" customHeight="1">
      <c r="B114" s="127"/>
    </row>
    <row r="115" s="109" customFormat="1" ht="24.75" customHeight="1">
      <c r="B115" s="127"/>
    </row>
    <row r="116" s="109" customFormat="1" ht="24.75" customHeight="1">
      <c r="B116" s="127"/>
    </row>
    <row r="117" s="109" customFormat="1" ht="24.75" customHeight="1">
      <c r="B117" s="127"/>
    </row>
    <row r="118" s="109" customFormat="1" ht="24.75" customHeight="1">
      <c r="B118" s="127"/>
    </row>
    <row r="119" s="109" customFormat="1" ht="24.75" customHeight="1">
      <c r="B119" s="127"/>
    </row>
    <row r="120" s="109" customFormat="1" ht="24.75" customHeight="1">
      <c r="B120" s="127"/>
    </row>
    <row r="121" s="109" customFormat="1" ht="24.75" customHeight="1">
      <c r="B121" s="127"/>
    </row>
    <row r="122" s="109" customFormat="1" ht="24.75" customHeight="1">
      <c r="B122" s="127"/>
    </row>
    <row r="123" s="109" customFormat="1" ht="24.75" customHeight="1">
      <c r="B123" s="127"/>
    </row>
    <row r="124" s="109" customFormat="1" ht="24.75" customHeight="1">
      <c r="B124" s="127"/>
    </row>
    <row r="125" s="109" customFormat="1" ht="24.75" customHeight="1">
      <c r="B125" s="127"/>
    </row>
    <row r="126" s="109" customFormat="1" ht="24.75" customHeight="1">
      <c r="B126" s="127"/>
    </row>
    <row r="127" s="109" customFormat="1" ht="24.75" customHeight="1">
      <c r="B127" s="127"/>
    </row>
    <row r="128" s="109" customFormat="1" ht="24.75" customHeight="1">
      <c r="B128" s="127"/>
    </row>
    <row r="129" s="109" customFormat="1" ht="24.75" customHeight="1">
      <c r="B129" s="127"/>
    </row>
    <row r="130" s="109" customFormat="1" ht="24.75" customHeight="1">
      <c r="B130" s="127"/>
    </row>
    <row r="131" s="109" customFormat="1" ht="24.75" customHeight="1">
      <c r="B131" s="127"/>
    </row>
    <row r="132" s="109" customFormat="1" ht="24.75" customHeight="1">
      <c r="B132" s="127"/>
    </row>
    <row r="133" s="109" customFormat="1" ht="24.75" customHeight="1">
      <c r="B133" s="127"/>
    </row>
    <row r="134" s="109" customFormat="1" ht="24.75" customHeight="1">
      <c r="B134" s="127"/>
    </row>
    <row r="135" s="109" customFormat="1" ht="24.75" customHeight="1">
      <c r="B135" s="127"/>
    </row>
    <row r="136" s="109" customFormat="1" ht="24.75" customHeight="1">
      <c r="B136" s="127"/>
    </row>
    <row r="137" s="109" customFormat="1" ht="24.75" customHeight="1">
      <c r="B137" s="127"/>
    </row>
    <row r="138" s="109" customFormat="1" ht="24.75" customHeight="1">
      <c r="B138" s="127"/>
    </row>
    <row r="139" s="109" customFormat="1" ht="24.75" customHeight="1">
      <c r="B139" s="127"/>
    </row>
    <row r="140" s="109" customFormat="1" ht="24.75" customHeight="1">
      <c r="B140" s="127"/>
    </row>
    <row r="141" s="109" customFormat="1" ht="24.75" customHeight="1">
      <c r="B141" s="127"/>
    </row>
    <row r="142" s="109" customFormat="1" ht="24.75" customHeight="1">
      <c r="B142" s="127"/>
    </row>
    <row r="143" s="109" customFormat="1" ht="24.75" customHeight="1">
      <c r="B143" s="127"/>
    </row>
    <row r="144" s="109" customFormat="1" ht="24.75" customHeight="1">
      <c r="B144" s="127"/>
    </row>
    <row r="145" s="109" customFormat="1" ht="24.75" customHeight="1">
      <c r="B145" s="127"/>
    </row>
    <row r="146" s="109" customFormat="1" ht="24.75" customHeight="1">
      <c r="B146" s="127"/>
    </row>
    <row r="147" s="109" customFormat="1" ht="24.75" customHeight="1">
      <c r="B147" s="127"/>
    </row>
    <row r="148" s="109" customFormat="1" ht="24.75" customHeight="1">
      <c r="B148" s="127"/>
    </row>
    <row r="149" s="109" customFormat="1" ht="24.75" customHeight="1">
      <c r="B149" s="127"/>
    </row>
    <row r="150" s="109" customFormat="1" ht="24.75" customHeight="1">
      <c r="B150" s="127"/>
    </row>
    <row r="151" s="109" customFormat="1" ht="24.75" customHeight="1">
      <c r="B151" s="127"/>
    </row>
    <row r="152" s="109" customFormat="1" ht="24.75" customHeight="1">
      <c r="B152" s="127"/>
    </row>
    <row r="153" s="109" customFormat="1" ht="24.75" customHeight="1">
      <c r="B153" s="127"/>
    </row>
    <row r="154" s="109" customFormat="1" ht="24.75" customHeight="1">
      <c r="B154" s="127"/>
    </row>
    <row r="155" s="109" customFormat="1" ht="24.75" customHeight="1">
      <c r="B155" s="127"/>
    </row>
    <row r="156" s="109" customFormat="1" ht="24.75" customHeight="1">
      <c r="B156" s="127"/>
    </row>
    <row r="157" s="109" customFormat="1" ht="24.75" customHeight="1">
      <c r="B157" s="127"/>
    </row>
    <row r="158" s="109" customFormat="1" ht="24.75" customHeight="1">
      <c r="B158" s="127"/>
    </row>
    <row r="159" s="109" customFormat="1" ht="24.75" customHeight="1">
      <c r="B159" s="127"/>
    </row>
    <row r="160" s="109" customFormat="1" ht="24.75" customHeight="1">
      <c r="B160" s="127"/>
    </row>
    <row r="161" s="109" customFormat="1" ht="24.75" customHeight="1">
      <c r="B161" s="127"/>
    </row>
    <row r="162" s="109" customFormat="1" ht="24.75" customHeight="1">
      <c r="B162" s="127"/>
    </row>
    <row r="163" s="109" customFormat="1" ht="24.75" customHeight="1">
      <c r="B163" s="127"/>
    </row>
    <row r="164" s="109" customFormat="1" ht="24.75" customHeight="1">
      <c r="B164" s="127"/>
    </row>
    <row r="165" s="109" customFormat="1" ht="24.75" customHeight="1">
      <c r="B165" s="127"/>
    </row>
    <row r="166" s="109" customFormat="1" ht="24.75" customHeight="1">
      <c r="B166" s="127"/>
    </row>
    <row r="167" s="109" customFormat="1" ht="24.75" customHeight="1">
      <c r="B167" s="127"/>
    </row>
    <row r="168" s="109" customFormat="1" ht="24.75" customHeight="1">
      <c r="B168" s="127"/>
    </row>
    <row r="169" s="109" customFormat="1" ht="24.75" customHeight="1">
      <c r="B169" s="127"/>
    </row>
    <row r="170" s="109" customFormat="1" ht="24.75" customHeight="1">
      <c r="B170" s="127"/>
    </row>
    <row r="171" s="109" customFormat="1" ht="24.75" customHeight="1">
      <c r="B171" s="127"/>
    </row>
    <row r="172" s="109" customFormat="1" ht="24.75" customHeight="1">
      <c r="B172" s="127"/>
    </row>
    <row r="173" s="109" customFormat="1" ht="24.75" customHeight="1">
      <c r="B173" s="127"/>
    </row>
    <row r="174" s="109" customFormat="1" ht="24.75" customHeight="1">
      <c r="B174" s="127"/>
    </row>
    <row r="175" s="109" customFormat="1" ht="24.75" customHeight="1">
      <c r="B175" s="127"/>
    </row>
    <row r="176" s="109" customFormat="1" ht="24.75" customHeight="1">
      <c r="B176" s="127"/>
    </row>
    <row r="177" s="109" customFormat="1" ht="24.75" customHeight="1">
      <c r="B177" s="127"/>
    </row>
    <row r="178" s="109" customFormat="1" ht="24.75" customHeight="1">
      <c r="B178" s="127"/>
    </row>
    <row r="179" s="109" customFormat="1" ht="24.75" customHeight="1">
      <c r="B179" s="127"/>
    </row>
    <row r="180" s="109" customFormat="1" ht="24.75" customHeight="1">
      <c r="B180" s="127"/>
    </row>
    <row r="181" s="109" customFormat="1" ht="24.75" customHeight="1">
      <c r="B181" s="127"/>
    </row>
    <row r="182" s="109" customFormat="1" ht="24.75" customHeight="1">
      <c r="B182" s="127"/>
    </row>
    <row r="183" s="109" customFormat="1" ht="24.75" customHeight="1">
      <c r="B183" s="127"/>
    </row>
    <row r="184" s="109" customFormat="1" ht="24.75" customHeight="1">
      <c r="B184" s="127"/>
    </row>
    <row r="185" s="109" customFormat="1" ht="24.75" customHeight="1">
      <c r="B185" s="127"/>
    </row>
    <row r="186" s="109" customFormat="1" ht="24.75" customHeight="1">
      <c r="B186" s="127"/>
    </row>
    <row r="187" s="109" customFormat="1" ht="24.75" customHeight="1">
      <c r="B187" s="127"/>
    </row>
    <row r="188" s="109" customFormat="1" ht="24.75" customHeight="1">
      <c r="B188" s="127"/>
    </row>
    <row r="189" s="109" customFormat="1" ht="24.75" customHeight="1">
      <c r="B189" s="127"/>
    </row>
    <row r="190" s="109" customFormat="1" ht="24.75" customHeight="1">
      <c r="B190" s="127"/>
    </row>
    <row r="191" s="109" customFormat="1" ht="24.75" customHeight="1">
      <c r="B191" s="127"/>
    </row>
    <row r="192" s="109" customFormat="1" ht="24.75" customHeight="1">
      <c r="B192" s="127"/>
    </row>
    <row r="193" s="109" customFormat="1" ht="24.75" customHeight="1">
      <c r="B193" s="127"/>
    </row>
    <row r="194" s="109" customFormat="1" ht="24.75" customHeight="1">
      <c r="B194" s="127"/>
    </row>
    <row r="195" s="109" customFormat="1" ht="24.75" customHeight="1">
      <c r="B195" s="127"/>
    </row>
    <row r="196" s="109" customFormat="1" ht="24.75" customHeight="1">
      <c r="B196" s="127"/>
    </row>
    <row r="197" s="109" customFormat="1" ht="24.75" customHeight="1">
      <c r="B197" s="127"/>
    </row>
    <row r="198" s="109" customFormat="1" ht="24.75" customHeight="1">
      <c r="B198" s="127"/>
    </row>
    <row r="199" s="109" customFormat="1" ht="24.75" customHeight="1">
      <c r="B199" s="127"/>
    </row>
    <row r="200" s="109" customFormat="1" ht="24.75" customHeight="1">
      <c r="B200" s="127"/>
    </row>
    <row r="201" s="109" customFormat="1" ht="24.75" customHeight="1">
      <c r="B201" s="127"/>
    </row>
    <row r="202" s="109" customFormat="1" ht="24.75" customHeight="1">
      <c r="B202" s="127"/>
    </row>
    <row r="203" s="109" customFormat="1" ht="24.75" customHeight="1">
      <c r="B203" s="127"/>
    </row>
    <row r="204" s="109" customFormat="1" ht="24.75" customHeight="1">
      <c r="B204" s="127"/>
    </row>
    <row r="205" s="109" customFormat="1" ht="24.75" customHeight="1">
      <c r="B205" s="127"/>
    </row>
    <row r="206" s="109" customFormat="1" ht="24.75" customHeight="1">
      <c r="B206" s="127"/>
    </row>
    <row r="207" s="109" customFormat="1" ht="24.75" customHeight="1">
      <c r="B207" s="127"/>
    </row>
    <row r="208" s="109" customFormat="1" ht="24.75" customHeight="1">
      <c r="B208" s="127"/>
    </row>
    <row r="209" s="109" customFormat="1" ht="24.75" customHeight="1">
      <c r="B209" s="127"/>
    </row>
    <row r="210" s="109" customFormat="1" ht="24.75" customHeight="1">
      <c r="B210" s="127"/>
    </row>
    <row r="211" s="109" customFormat="1" ht="24.75" customHeight="1">
      <c r="B211" s="127"/>
    </row>
    <row r="212" s="109" customFormat="1" ht="24.75" customHeight="1">
      <c r="B212" s="127"/>
    </row>
    <row r="213" s="109" customFormat="1" ht="24.75" customHeight="1">
      <c r="B213" s="127"/>
    </row>
    <row r="214" s="109" customFormat="1" ht="24.75" customHeight="1">
      <c r="B214" s="127"/>
    </row>
    <row r="215" s="109" customFormat="1" ht="24.75" customHeight="1">
      <c r="B215" s="127"/>
    </row>
    <row r="216" s="109" customFormat="1" ht="24.75" customHeight="1">
      <c r="B216" s="127"/>
    </row>
    <row r="217" s="109" customFormat="1" ht="24.75" customHeight="1">
      <c r="B217" s="127"/>
    </row>
    <row r="218" s="109" customFormat="1" ht="24.75" customHeight="1">
      <c r="B218" s="127"/>
    </row>
    <row r="219" s="109" customFormat="1" ht="24.75" customHeight="1">
      <c r="B219" s="127"/>
    </row>
    <row r="220" s="109" customFormat="1" ht="24.75" customHeight="1">
      <c r="B220" s="127"/>
    </row>
    <row r="221" s="109" customFormat="1" ht="24.75" customHeight="1">
      <c r="B221" s="127"/>
    </row>
    <row r="222" s="109" customFormat="1" ht="24.75" customHeight="1">
      <c r="B222" s="127"/>
    </row>
    <row r="223" s="109" customFormat="1" ht="24.75" customHeight="1">
      <c r="B223" s="127"/>
    </row>
    <row r="224" s="109" customFormat="1" ht="24.75" customHeight="1">
      <c r="B224" s="127"/>
    </row>
    <row r="225" s="109" customFormat="1" ht="24.75" customHeight="1">
      <c r="B225" s="127"/>
    </row>
    <row r="226" s="109" customFormat="1" ht="24.75" customHeight="1">
      <c r="B226" s="127"/>
    </row>
    <row r="227" s="109" customFormat="1" ht="24.75" customHeight="1">
      <c r="B227" s="127"/>
    </row>
    <row r="228" s="109" customFormat="1" ht="24.75" customHeight="1">
      <c r="B228" s="127"/>
    </row>
    <row r="229" s="109" customFormat="1" ht="24.75" customHeight="1">
      <c r="B229" s="127"/>
    </row>
    <row r="230" s="109" customFormat="1" ht="24.75" customHeight="1">
      <c r="B230" s="127"/>
    </row>
    <row r="231" s="109" customFormat="1" ht="24.75" customHeight="1">
      <c r="B231" s="127"/>
    </row>
    <row r="232" s="109" customFormat="1" ht="24.75" customHeight="1">
      <c r="B232" s="127"/>
    </row>
    <row r="233" s="109" customFormat="1" ht="24.75" customHeight="1">
      <c r="B233" s="127"/>
    </row>
    <row r="234" s="109" customFormat="1" ht="24.75" customHeight="1">
      <c r="B234" s="127"/>
    </row>
    <row r="235" s="109" customFormat="1" ht="24.75" customHeight="1">
      <c r="B235" s="127"/>
    </row>
    <row r="236" s="109" customFormat="1" ht="24.75" customHeight="1">
      <c r="B236" s="127"/>
    </row>
    <row r="237" s="109" customFormat="1" ht="24.75" customHeight="1">
      <c r="B237" s="127"/>
    </row>
    <row r="238" s="109" customFormat="1" ht="24.75" customHeight="1">
      <c r="B238" s="127"/>
    </row>
    <row r="239" s="109" customFormat="1" ht="24.75" customHeight="1">
      <c r="B239" s="127"/>
    </row>
    <row r="240" s="109" customFormat="1" ht="24.75" customHeight="1">
      <c r="B240" s="127"/>
    </row>
    <row r="241" s="109" customFormat="1" ht="24.75" customHeight="1">
      <c r="B241" s="127"/>
    </row>
    <row r="242" s="109" customFormat="1" ht="24.75" customHeight="1">
      <c r="B242" s="127"/>
    </row>
    <row r="243" s="109" customFormat="1" ht="24.75" customHeight="1">
      <c r="B243" s="127"/>
    </row>
    <row r="244" s="109" customFormat="1" ht="24.75" customHeight="1">
      <c r="B244" s="127"/>
    </row>
    <row r="245" s="109" customFormat="1" ht="24.75" customHeight="1">
      <c r="B245" s="127"/>
    </row>
    <row r="246" s="109" customFormat="1" ht="24.75" customHeight="1">
      <c r="B246" s="127"/>
    </row>
    <row r="247" s="109" customFormat="1" ht="24.75" customHeight="1">
      <c r="B247" s="127"/>
    </row>
    <row r="248" s="109" customFormat="1" ht="24.75" customHeight="1">
      <c r="B248" s="127"/>
    </row>
    <row r="249" s="109" customFormat="1" ht="24.75" customHeight="1">
      <c r="B249" s="127"/>
    </row>
    <row r="250" s="109" customFormat="1" ht="24.75" customHeight="1">
      <c r="B250" s="127"/>
    </row>
    <row r="251" s="109" customFormat="1" ht="24.75" customHeight="1">
      <c r="B251" s="127"/>
    </row>
    <row r="252" s="109" customFormat="1" ht="24.75" customHeight="1">
      <c r="B252" s="127"/>
    </row>
    <row r="253" s="109" customFormat="1" ht="24.75" customHeight="1">
      <c r="B253" s="127"/>
    </row>
    <row r="254" s="109" customFormat="1" ht="24.75" customHeight="1">
      <c r="B254" s="127"/>
    </row>
    <row r="255" s="109" customFormat="1" ht="24.75" customHeight="1">
      <c r="B255" s="127"/>
    </row>
    <row r="256" s="109" customFormat="1" ht="24.75" customHeight="1">
      <c r="B256" s="127"/>
    </row>
    <row r="257" s="109" customFormat="1" ht="24.75" customHeight="1">
      <c r="B257" s="127"/>
    </row>
    <row r="258" s="109" customFormat="1" ht="24.75" customHeight="1">
      <c r="B258" s="127"/>
    </row>
    <row r="259" s="109" customFormat="1" ht="24.75" customHeight="1">
      <c r="B259" s="127"/>
    </row>
    <row r="260" s="109" customFormat="1" ht="24.75" customHeight="1">
      <c r="B260" s="127"/>
    </row>
    <row r="261" s="109" customFormat="1" ht="24.75" customHeight="1">
      <c r="B261" s="127"/>
    </row>
    <row r="262" s="109" customFormat="1" ht="24.75" customHeight="1">
      <c r="B262" s="127"/>
    </row>
    <row r="263" s="109" customFormat="1" ht="24.75" customHeight="1">
      <c r="B263" s="127"/>
    </row>
    <row r="264" s="109" customFormat="1" ht="24.75" customHeight="1">
      <c r="B264" s="127"/>
    </row>
    <row r="265" s="109" customFormat="1" ht="24.75" customHeight="1">
      <c r="B265" s="127"/>
    </row>
    <row r="266" s="109" customFormat="1" ht="24.75" customHeight="1">
      <c r="B266" s="127"/>
    </row>
    <row r="267" s="109" customFormat="1" ht="24.75" customHeight="1">
      <c r="B267" s="127"/>
    </row>
    <row r="268" s="109" customFormat="1" ht="24.75" customHeight="1">
      <c r="B268" s="127"/>
    </row>
    <row r="269" s="109" customFormat="1" ht="24.75" customHeight="1">
      <c r="B269" s="127"/>
    </row>
    <row r="270" s="109" customFormat="1" ht="24.75" customHeight="1">
      <c r="B270" s="127"/>
    </row>
    <row r="271" s="109" customFormat="1" ht="24.75" customHeight="1">
      <c r="B271" s="127"/>
    </row>
    <row r="272" s="109" customFormat="1" ht="24.75" customHeight="1">
      <c r="B272" s="127"/>
    </row>
    <row r="273" s="109" customFormat="1" ht="24.75" customHeight="1">
      <c r="B273" s="127"/>
    </row>
    <row r="274" s="109" customFormat="1" ht="24.75" customHeight="1">
      <c r="B274" s="127"/>
    </row>
    <row r="275" s="109" customFormat="1" ht="24.75" customHeight="1">
      <c r="B275" s="127"/>
    </row>
    <row r="276" s="109" customFormat="1" ht="24.75" customHeight="1">
      <c r="B276" s="127"/>
    </row>
    <row r="277" s="109" customFormat="1" ht="24.75" customHeight="1">
      <c r="B277" s="127"/>
    </row>
    <row r="278" s="109" customFormat="1" ht="24.75" customHeight="1">
      <c r="B278" s="127"/>
    </row>
    <row r="279" s="109" customFormat="1" ht="24.75" customHeight="1">
      <c r="B279" s="127"/>
    </row>
    <row r="280" s="109" customFormat="1" ht="24.75" customHeight="1">
      <c r="B280" s="127"/>
    </row>
    <row r="281" s="109" customFormat="1" ht="24.75" customHeight="1">
      <c r="B281" s="127"/>
    </row>
    <row r="282" s="109" customFormat="1" ht="24.75" customHeight="1">
      <c r="B282" s="127"/>
    </row>
    <row r="283" s="109" customFormat="1" ht="24.75" customHeight="1">
      <c r="B283" s="127"/>
    </row>
    <row r="284" s="109" customFormat="1" ht="24.75" customHeight="1">
      <c r="B284" s="127"/>
    </row>
    <row r="285" s="109" customFormat="1" ht="24.75" customHeight="1">
      <c r="B285" s="127"/>
    </row>
    <row r="286" s="109" customFormat="1" ht="24.75" customHeight="1">
      <c r="B286" s="127"/>
    </row>
    <row r="287" s="109" customFormat="1" ht="24.75" customHeight="1">
      <c r="B287" s="127"/>
    </row>
    <row r="288" s="109" customFormat="1" ht="24.75" customHeight="1">
      <c r="B288" s="127"/>
    </row>
    <row r="289" s="109" customFormat="1" ht="24.75" customHeight="1">
      <c r="B289" s="127"/>
    </row>
    <row r="290" s="109" customFormat="1" ht="24.75" customHeight="1">
      <c r="B290" s="127"/>
    </row>
    <row r="291" s="109" customFormat="1" ht="24.75" customHeight="1">
      <c r="B291" s="127"/>
    </row>
    <row r="292" s="109" customFormat="1" ht="24.75" customHeight="1">
      <c r="B292" s="127"/>
    </row>
    <row r="293" s="109" customFormat="1" ht="24.75" customHeight="1">
      <c r="B293" s="127"/>
    </row>
    <row r="294" s="109" customFormat="1" ht="24.75" customHeight="1">
      <c r="B294" s="127"/>
    </row>
    <row r="295" s="109" customFormat="1" ht="24.75" customHeight="1">
      <c r="B295" s="127"/>
    </row>
    <row r="296" s="109" customFormat="1" ht="24.75" customHeight="1">
      <c r="B296" s="127"/>
    </row>
    <row r="297" s="109" customFormat="1" ht="24.75" customHeight="1">
      <c r="B297" s="127"/>
    </row>
    <row r="298" s="109" customFormat="1" ht="24.75" customHeight="1">
      <c r="B298" s="127"/>
    </row>
    <row r="299" s="109" customFormat="1" ht="24.75" customHeight="1">
      <c r="B299" s="127"/>
    </row>
    <row r="300" s="109" customFormat="1" ht="24.75" customHeight="1">
      <c r="B300" s="127"/>
    </row>
    <row r="301" s="109" customFormat="1" ht="24.75" customHeight="1">
      <c r="B301" s="127"/>
    </row>
    <row r="302" s="109" customFormat="1" ht="24.75" customHeight="1">
      <c r="B302" s="127"/>
    </row>
    <row r="303" s="109" customFormat="1" ht="24.75" customHeight="1">
      <c r="B303" s="127"/>
    </row>
    <row r="304" s="109" customFormat="1" ht="24.75" customHeight="1">
      <c r="B304" s="127"/>
    </row>
    <row r="305" s="109" customFormat="1" ht="24.75" customHeight="1">
      <c r="B305" s="127"/>
    </row>
    <row r="306" s="109" customFormat="1" ht="24.75" customHeight="1">
      <c r="B306" s="127"/>
    </row>
    <row r="307" s="109" customFormat="1" ht="24.75" customHeight="1">
      <c r="B307" s="127"/>
    </row>
    <row r="308" s="109" customFormat="1" ht="24.75" customHeight="1">
      <c r="B308" s="127"/>
    </row>
    <row r="309" s="109" customFormat="1" ht="24.75" customHeight="1">
      <c r="B309" s="127"/>
    </row>
    <row r="310" s="109" customFormat="1" ht="24.75" customHeight="1">
      <c r="B310" s="127"/>
    </row>
    <row r="311" s="109" customFormat="1" ht="24.75" customHeight="1">
      <c r="B311" s="127"/>
    </row>
    <row r="312" s="109" customFormat="1" ht="24.75" customHeight="1">
      <c r="B312" s="127"/>
    </row>
    <row r="313" s="109" customFormat="1" ht="24.75" customHeight="1">
      <c r="B313" s="127"/>
    </row>
    <row r="314" s="109" customFormat="1" ht="24.75" customHeight="1">
      <c r="B314" s="127"/>
    </row>
    <row r="315" s="109" customFormat="1" ht="24.75" customHeight="1">
      <c r="B315" s="127"/>
    </row>
    <row r="316" s="109" customFormat="1" ht="24.75" customHeight="1">
      <c r="B316" s="127"/>
    </row>
    <row r="317" s="109" customFormat="1" ht="24.75" customHeight="1">
      <c r="B317" s="127"/>
    </row>
    <row r="318" s="109" customFormat="1" ht="24.75" customHeight="1">
      <c r="B318" s="127"/>
    </row>
    <row r="319" s="109" customFormat="1" ht="24.75" customHeight="1">
      <c r="B319" s="127"/>
    </row>
    <row r="320" s="109" customFormat="1" ht="24.75" customHeight="1">
      <c r="B320" s="127"/>
    </row>
    <row r="321" s="109" customFormat="1" ht="24.75" customHeight="1">
      <c r="B321" s="127"/>
    </row>
    <row r="322" s="109" customFormat="1" ht="24.75" customHeight="1">
      <c r="B322" s="127"/>
    </row>
    <row r="323" s="109" customFormat="1" ht="24.75" customHeight="1">
      <c r="B323" s="127"/>
    </row>
    <row r="324" s="109" customFormat="1" ht="24.75" customHeight="1">
      <c r="B324" s="127"/>
    </row>
    <row r="325" s="109" customFormat="1" ht="24.75" customHeight="1">
      <c r="B325" s="127"/>
    </row>
    <row r="326" s="109" customFormat="1" ht="24.75" customHeight="1">
      <c r="B326" s="127"/>
    </row>
    <row r="327" s="109" customFormat="1" ht="24.75" customHeight="1">
      <c r="B327" s="127"/>
    </row>
    <row r="328" s="109" customFormat="1" ht="24.75" customHeight="1">
      <c r="B328" s="127"/>
    </row>
    <row r="329" s="109" customFormat="1" ht="24.75" customHeight="1">
      <c r="B329" s="127"/>
    </row>
    <row r="330" s="109" customFormat="1" ht="24.75" customHeight="1">
      <c r="B330" s="127"/>
    </row>
    <row r="331" s="109" customFormat="1" ht="24.75" customHeight="1">
      <c r="B331" s="127"/>
    </row>
    <row r="332" s="109" customFormat="1" ht="24.75" customHeight="1">
      <c r="B332" s="127"/>
    </row>
    <row r="333" s="109" customFormat="1" ht="24.75" customHeight="1">
      <c r="B333" s="127"/>
    </row>
    <row r="334" s="109" customFormat="1" ht="24.75" customHeight="1">
      <c r="B334" s="127"/>
    </row>
    <row r="335" s="109" customFormat="1" ht="24.75" customHeight="1">
      <c r="B335" s="127"/>
    </row>
    <row r="336" s="109" customFormat="1" ht="24.75" customHeight="1">
      <c r="B336" s="127"/>
    </row>
    <row r="337" s="109" customFormat="1" ht="24.75" customHeight="1">
      <c r="B337" s="127"/>
    </row>
    <row r="338" s="109" customFormat="1" ht="24.75" customHeight="1">
      <c r="B338" s="127"/>
    </row>
    <row r="339" s="109" customFormat="1" ht="24.75" customHeight="1">
      <c r="B339" s="127"/>
    </row>
    <row r="340" s="109" customFormat="1" ht="24.75" customHeight="1">
      <c r="B340" s="127"/>
    </row>
    <row r="341" s="109" customFormat="1" ht="24.75" customHeight="1">
      <c r="B341" s="127"/>
    </row>
    <row r="342" s="109" customFormat="1" ht="24.75" customHeight="1">
      <c r="B342" s="127"/>
    </row>
    <row r="343" s="109" customFormat="1" ht="24.75" customHeight="1">
      <c r="B343" s="127"/>
    </row>
    <row r="344" s="109" customFormat="1" ht="24.75" customHeight="1">
      <c r="B344" s="127"/>
    </row>
    <row r="345" s="109" customFormat="1" ht="24.75" customHeight="1">
      <c r="B345" s="127"/>
    </row>
    <row r="346" s="109" customFormat="1" ht="24.75" customHeight="1">
      <c r="B346" s="127"/>
    </row>
    <row r="347" s="109" customFormat="1" ht="24.75" customHeight="1">
      <c r="B347" s="127"/>
    </row>
    <row r="348" s="109" customFormat="1" ht="24.75" customHeight="1">
      <c r="B348" s="127"/>
    </row>
    <row r="349" s="109" customFormat="1" ht="24.75" customHeight="1">
      <c r="B349" s="127"/>
    </row>
    <row r="350" s="109" customFormat="1" ht="24.75" customHeight="1">
      <c r="B350" s="127"/>
    </row>
    <row r="351" s="109" customFormat="1" ht="24.75" customHeight="1">
      <c r="B351" s="127"/>
    </row>
    <row r="352" s="109" customFormat="1" ht="24.75" customHeight="1">
      <c r="B352" s="127"/>
    </row>
    <row r="353" s="109" customFormat="1" ht="24.75" customHeight="1">
      <c r="B353" s="127"/>
    </row>
    <row r="354" s="109" customFormat="1" ht="24.75" customHeight="1">
      <c r="B354" s="127"/>
    </row>
    <row r="355" s="109" customFormat="1" ht="24.75" customHeight="1">
      <c r="B355" s="127"/>
    </row>
    <row r="356" s="109" customFormat="1" ht="24.75" customHeight="1">
      <c r="B356" s="127"/>
    </row>
    <row r="357" s="109" customFormat="1" ht="24.75" customHeight="1">
      <c r="B357" s="127"/>
    </row>
    <row r="358" s="109" customFormat="1" ht="24.75" customHeight="1">
      <c r="B358" s="127"/>
    </row>
    <row r="359" s="109" customFormat="1" ht="24.75" customHeight="1">
      <c r="B359" s="127"/>
    </row>
    <row r="360" s="109" customFormat="1" ht="24.75" customHeight="1">
      <c r="B360" s="127"/>
    </row>
    <row r="361" s="109" customFormat="1" ht="24.75" customHeight="1">
      <c r="B361" s="127"/>
    </row>
    <row r="362" s="109" customFormat="1" ht="24.75" customHeight="1">
      <c r="B362" s="127"/>
    </row>
    <row r="363" s="109" customFormat="1" ht="24.75" customHeight="1">
      <c r="B363" s="127"/>
    </row>
    <row r="364" s="109" customFormat="1" ht="24.75" customHeight="1">
      <c r="B364" s="127"/>
    </row>
    <row r="365" s="109" customFormat="1" ht="24.75" customHeight="1">
      <c r="B365" s="127"/>
    </row>
    <row r="366" s="109" customFormat="1" ht="24.75" customHeight="1">
      <c r="B366" s="127"/>
    </row>
    <row r="367" s="109" customFormat="1" ht="24.75" customHeight="1">
      <c r="B367" s="127"/>
    </row>
    <row r="368" s="109" customFormat="1" ht="24.75" customHeight="1">
      <c r="B368" s="127"/>
    </row>
    <row r="369" s="109" customFormat="1" ht="24.75" customHeight="1">
      <c r="B369" s="127"/>
    </row>
    <row r="370" s="109" customFormat="1" ht="24.75" customHeight="1">
      <c r="B370" s="127"/>
    </row>
    <row r="371" s="109" customFormat="1" ht="24.75" customHeight="1">
      <c r="B371" s="127"/>
    </row>
    <row r="372" s="109" customFormat="1" ht="24.75" customHeight="1">
      <c r="B372" s="127"/>
    </row>
    <row r="373" s="109" customFormat="1" ht="24.75" customHeight="1">
      <c r="B373" s="127"/>
    </row>
    <row r="374" s="109" customFormat="1" ht="24.75" customHeight="1">
      <c r="B374" s="127"/>
    </row>
    <row r="375" s="109" customFormat="1" ht="24.75" customHeight="1">
      <c r="B375" s="127"/>
    </row>
    <row r="376" s="109" customFormat="1" ht="24.75" customHeight="1">
      <c r="B376" s="127"/>
    </row>
    <row r="377" s="109" customFormat="1" ht="24.75" customHeight="1">
      <c r="B377" s="127"/>
    </row>
    <row r="378" s="109" customFormat="1" ht="24.75" customHeight="1">
      <c r="B378" s="127"/>
    </row>
    <row r="379" s="109" customFormat="1" ht="24.75" customHeight="1">
      <c r="B379" s="127"/>
    </row>
    <row r="380" s="109" customFormat="1" ht="24.75" customHeight="1">
      <c r="B380" s="127"/>
    </row>
    <row r="381" s="109" customFormat="1" ht="24.75" customHeight="1">
      <c r="B381" s="127"/>
    </row>
    <row r="382" s="109" customFormat="1" ht="24.75" customHeight="1">
      <c r="B382" s="127"/>
    </row>
    <row r="383" s="109" customFormat="1" ht="24.75" customHeight="1">
      <c r="B383" s="127"/>
    </row>
    <row r="384" s="109" customFormat="1" ht="24.75" customHeight="1">
      <c r="B384" s="127"/>
    </row>
    <row r="385" s="109" customFormat="1" ht="24.75" customHeight="1">
      <c r="B385" s="127"/>
    </row>
    <row r="386" s="109" customFormat="1" ht="24.75" customHeight="1">
      <c r="B386" s="127"/>
    </row>
    <row r="387" s="109" customFormat="1" ht="24.75" customHeight="1">
      <c r="B387" s="127"/>
    </row>
    <row r="388" s="109" customFormat="1" ht="24.75" customHeight="1">
      <c r="B388" s="127"/>
    </row>
    <row r="389" s="109" customFormat="1" ht="24.75" customHeight="1">
      <c r="B389" s="127"/>
    </row>
    <row r="390" s="109" customFormat="1" ht="24.75" customHeight="1">
      <c r="B390" s="127"/>
    </row>
    <row r="391" s="109" customFormat="1" ht="24.75" customHeight="1">
      <c r="B391" s="127"/>
    </row>
    <row r="392" s="109" customFormat="1" ht="24.75" customHeight="1">
      <c r="B392" s="127"/>
    </row>
    <row r="393" s="109" customFormat="1" ht="24.75" customHeight="1">
      <c r="B393" s="127"/>
    </row>
    <row r="394" s="109" customFormat="1" ht="24.75" customHeight="1">
      <c r="B394" s="127"/>
    </row>
    <row r="395" s="109" customFormat="1" ht="24.75" customHeight="1">
      <c r="B395" s="127"/>
    </row>
    <row r="396" s="109" customFormat="1" ht="24.75" customHeight="1">
      <c r="B396" s="127"/>
    </row>
    <row r="397" s="109" customFormat="1" ht="24.75" customHeight="1">
      <c r="B397" s="127"/>
    </row>
    <row r="398" s="109" customFormat="1" ht="24.75" customHeight="1">
      <c r="B398" s="127"/>
    </row>
    <row r="399" s="109" customFormat="1" ht="24.75" customHeight="1">
      <c r="B399" s="127"/>
    </row>
    <row r="400" s="109" customFormat="1" ht="24.75" customHeight="1">
      <c r="B400" s="127"/>
    </row>
    <row r="401" s="109" customFormat="1" ht="24.75" customHeight="1">
      <c r="B401" s="127"/>
    </row>
    <row r="402" s="109" customFormat="1" ht="24.75" customHeight="1">
      <c r="B402" s="127"/>
    </row>
    <row r="403" s="109" customFormat="1" ht="24.75" customHeight="1">
      <c r="B403" s="127"/>
    </row>
    <row r="404" s="109" customFormat="1" ht="24.75" customHeight="1">
      <c r="B404" s="127"/>
    </row>
    <row r="405" s="109" customFormat="1" ht="24.75" customHeight="1">
      <c r="B405" s="127"/>
    </row>
    <row r="406" s="109" customFormat="1" ht="24.75" customHeight="1">
      <c r="B406" s="127"/>
    </row>
    <row r="407" s="109" customFormat="1" ht="24.75" customHeight="1">
      <c r="B407" s="127"/>
    </row>
    <row r="408" s="109" customFormat="1" ht="24.75" customHeight="1">
      <c r="B408" s="127"/>
    </row>
    <row r="409" s="109" customFormat="1" ht="24.75" customHeight="1">
      <c r="B409" s="127"/>
    </row>
    <row r="410" s="109" customFormat="1" ht="24.75" customHeight="1">
      <c r="B410" s="127"/>
    </row>
    <row r="411" s="109" customFormat="1" ht="24.75" customHeight="1">
      <c r="B411" s="127"/>
    </row>
    <row r="412" s="109" customFormat="1" ht="24.75" customHeight="1">
      <c r="B412" s="127"/>
    </row>
    <row r="413" s="109" customFormat="1" ht="24.75" customHeight="1">
      <c r="B413" s="127"/>
    </row>
    <row r="414" s="109" customFormat="1" ht="24.75" customHeight="1">
      <c r="B414" s="127"/>
    </row>
    <row r="415" s="109" customFormat="1" ht="24.75" customHeight="1">
      <c r="B415" s="127"/>
    </row>
    <row r="416" s="109" customFormat="1" ht="24.75" customHeight="1">
      <c r="B416" s="127"/>
    </row>
    <row r="417" s="109" customFormat="1" ht="24.75" customHeight="1">
      <c r="B417" s="127"/>
    </row>
    <row r="418" s="109" customFormat="1" ht="24.75" customHeight="1">
      <c r="B418" s="127"/>
    </row>
    <row r="419" s="109" customFormat="1" ht="24.75" customHeight="1">
      <c r="B419" s="127"/>
    </row>
    <row r="420" s="109" customFormat="1" ht="24.75" customHeight="1">
      <c r="B420" s="127"/>
    </row>
    <row r="421" s="109" customFormat="1" ht="24.75" customHeight="1">
      <c r="B421" s="127"/>
    </row>
    <row r="422" s="109" customFormat="1" ht="24.75" customHeight="1">
      <c r="B422" s="127"/>
    </row>
    <row r="423" s="109" customFormat="1" ht="24.75" customHeight="1">
      <c r="B423" s="127"/>
    </row>
    <row r="424" s="109" customFormat="1" ht="24.75" customHeight="1">
      <c r="B424" s="127"/>
    </row>
    <row r="425" s="109" customFormat="1" ht="24.75" customHeight="1">
      <c r="B425" s="127"/>
    </row>
    <row r="426" s="109" customFormat="1" ht="24.75" customHeight="1">
      <c r="B426" s="127"/>
    </row>
    <row r="427" s="109" customFormat="1" ht="24.75" customHeight="1">
      <c r="B427" s="127"/>
    </row>
    <row r="428" s="109" customFormat="1" ht="24.75" customHeight="1">
      <c r="B428" s="127"/>
    </row>
    <row r="429" s="109" customFormat="1" ht="24.75" customHeight="1">
      <c r="B429" s="127"/>
    </row>
    <row r="430" s="109" customFormat="1" ht="24.75" customHeight="1">
      <c r="B430" s="127"/>
    </row>
    <row r="431" s="109" customFormat="1" ht="24.75" customHeight="1">
      <c r="B431" s="127"/>
    </row>
    <row r="432" s="109" customFormat="1" ht="24.75" customHeight="1">
      <c r="B432" s="127"/>
    </row>
    <row r="433" s="109" customFormat="1" ht="24.75" customHeight="1">
      <c r="B433" s="127"/>
    </row>
    <row r="434" s="109" customFormat="1" ht="24.75" customHeight="1">
      <c r="B434" s="127"/>
    </row>
    <row r="435" s="109" customFormat="1" ht="24.75" customHeight="1">
      <c r="B435" s="127"/>
    </row>
    <row r="436" s="109" customFormat="1" ht="24.75" customHeight="1">
      <c r="B436" s="127"/>
    </row>
    <row r="437" s="109" customFormat="1" ht="24.75" customHeight="1">
      <c r="B437" s="127"/>
    </row>
    <row r="438" s="109" customFormat="1" ht="24.75" customHeight="1">
      <c r="B438" s="127"/>
    </row>
    <row r="439" s="109" customFormat="1" ht="24.75" customHeight="1">
      <c r="B439" s="127"/>
    </row>
    <row r="440" s="109" customFormat="1" ht="24.75" customHeight="1">
      <c r="B440" s="127"/>
    </row>
    <row r="441" s="109" customFormat="1" ht="24.75" customHeight="1">
      <c r="B441" s="127"/>
    </row>
    <row r="442" s="109" customFormat="1" ht="24.75" customHeight="1">
      <c r="B442" s="127"/>
    </row>
    <row r="443" s="109" customFormat="1" ht="24.75" customHeight="1">
      <c r="B443" s="127"/>
    </row>
    <row r="444" s="109" customFormat="1" ht="24.75" customHeight="1">
      <c r="B444" s="127"/>
    </row>
    <row r="445" s="109" customFormat="1" ht="24.75" customHeight="1">
      <c r="B445" s="127"/>
    </row>
    <row r="446" s="109" customFormat="1" ht="24.75" customHeight="1">
      <c r="B446" s="127"/>
    </row>
    <row r="447" s="109" customFormat="1" ht="24.75" customHeight="1">
      <c r="B447" s="127"/>
    </row>
    <row r="448" s="109" customFormat="1" ht="24.75" customHeight="1">
      <c r="B448" s="127"/>
    </row>
    <row r="449" s="109" customFormat="1" ht="24.75" customHeight="1">
      <c r="B449" s="127"/>
    </row>
    <row r="450" s="109" customFormat="1" ht="24.75" customHeight="1">
      <c r="B450" s="127"/>
    </row>
    <row r="451" s="109" customFormat="1" ht="24.75" customHeight="1">
      <c r="B451" s="127"/>
    </row>
    <row r="452" s="109" customFormat="1" ht="24.75" customHeight="1">
      <c r="B452" s="127"/>
    </row>
    <row r="453" s="109" customFormat="1" ht="24.75" customHeight="1">
      <c r="B453" s="127"/>
    </row>
    <row r="454" s="109" customFormat="1" ht="24.75" customHeight="1">
      <c r="B454" s="127"/>
    </row>
    <row r="455" s="109" customFormat="1" ht="24.75" customHeight="1">
      <c r="B455" s="127"/>
    </row>
    <row r="456" s="109" customFormat="1" ht="24.75" customHeight="1">
      <c r="B456" s="127"/>
    </row>
    <row r="457" s="109" customFormat="1" ht="24.75" customHeight="1">
      <c r="B457" s="127"/>
    </row>
    <row r="458" s="109" customFormat="1" ht="24.75" customHeight="1">
      <c r="B458" s="127"/>
    </row>
    <row r="459" s="109" customFormat="1" ht="24.75" customHeight="1">
      <c r="B459" s="127"/>
    </row>
    <row r="460" s="109" customFormat="1" ht="24.75" customHeight="1">
      <c r="B460" s="127"/>
    </row>
    <row r="461" s="109" customFormat="1" ht="24.75" customHeight="1">
      <c r="B461" s="127"/>
    </row>
    <row r="462" s="109" customFormat="1" ht="24.75" customHeight="1">
      <c r="B462" s="127"/>
    </row>
    <row r="463" s="109" customFormat="1" ht="24.75" customHeight="1">
      <c r="B463" s="127"/>
    </row>
    <row r="464" s="109" customFormat="1" ht="24.75" customHeight="1">
      <c r="B464" s="127"/>
    </row>
    <row r="465" s="109" customFormat="1" ht="24.75" customHeight="1">
      <c r="B465" s="127"/>
    </row>
    <row r="466" s="109" customFormat="1" ht="24.75" customHeight="1">
      <c r="B466" s="127"/>
    </row>
    <row r="467" s="109" customFormat="1" ht="24.75" customHeight="1">
      <c r="B467" s="127"/>
    </row>
    <row r="468" s="109" customFormat="1" ht="24.75" customHeight="1">
      <c r="B468" s="127"/>
    </row>
    <row r="469" s="109" customFormat="1" ht="24.75" customHeight="1">
      <c r="B469" s="127"/>
    </row>
    <row r="470" s="109" customFormat="1" ht="24.75" customHeight="1">
      <c r="B470" s="127"/>
    </row>
    <row r="471" s="109" customFormat="1" ht="24.75" customHeight="1">
      <c r="B471" s="127"/>
    </row>
    <row r="472" s="109" customFormat="1" ht="24.75" customHeight="1">
      <c r="B472" s="127"/>
    </row>
    <row r="473" s="109" customFormat="1" ht="24.75" customHeight="1">
      <c r="B473" s="127"/>
    </row>
    <row r="474" s="109" customFormat="1" ht="24.75" customHeight="1">
      <c r="B474" s="127"/>
    </row>
    <row r="475" s="109" customFormat="1" ht="24.75" customHeight="1">
      <c r="B475" s="127"/>
    </row>
    <row r="476" s="109" customFormat="1" ht="24.75" customHeight="1">
      <c r="B476" s="127"/>
    </row>
    <row r="477" s="109" customFormat="1" ht="24.75" customHeight="1">
      <c r="B477" s="127"/>
    </row>
    <row r="478" s="109" customFormat="1" ht="24.75" customHeight="1">
      <c r="B478" s="127"/>
    </row>
    <row r="479" s="109" customFormat="1" ht="24.75" customHeight="1">
      <c r="B479" s="127"/>
    </row>
    <row r="480" s="109" customFormat="1" ht="24.75" customHeight="1">
      <c r="B480" s="127"/>
    </row>
    <row r="481" s="109" customFormat="1" ht="24.75" customHeight="1">
      <c r="B481" s="127"/>
    </row>
    <row r="482" s="109" customFormat="1" ht="24.75" customHeight="1">
      <c r="B482" s="127"/>
    </row>
    <row r="483" s="109" customFormat="1" ht="24.75" customHeight="1">
      <c r="B483" s="127"/>
    </row>
    <row r="484" s="109" customFormat="1" ht="24.75" customHeight="1">
      <c r="B484" s="127"/>
    </row>
    <row r="485" s="109" customFormat="1" ht="24.75" customHeight="1">
      <c r="B485" s="127"/>
    </row>
    <row r="486" s="109" customFormat="1" ht="24.75" customHeight="1">
      <c r="B486" s="127"/>
    </row>
    <row r="487" s="109" customFormat="1" ht="24.75" customHeight="1">
      <c r="B487" s="127"/>
    </row>
    <row r="488" s="109" customFormat="1" ht="24.75" customHeight="1">
      <c r="B488" s="127"/>
    </row>
    <row r="489" s="109" customFormat="1" ht="24.75" customHeight="1">
      <c r="B489" s="127"/>
    </row>
    <row r="490" s="109" customFormat="1" ht="24.75" customHeight="1">
      <c r="B490" s="127"/>
    </row>
    <row r="491" s="109" customFormat="1" ht="24.75" customHeight="1">
      <c r="B491" s="127"/>
    </row>
    <row r="492" s="109" customFormat="1" ht="24.75" customHeight="1">
      <c r="B492" s="127"/>
    </row>
    <row r="493" s="109" customFormat="1" ht="24.75" customHeight="1">
      <c r="B493" s="127"/>
    </row>
    <row r="494" s="109" customFormat="1" ht="24.75" customHeight="1">
      <c r="B494" s="127"/>
    </row>
    <row r="495" s="109" customFormat="1" ht="24.75" customHeight="1">
      <c r="B495" s="127"/>
    </row>
    <row r="496" s="109" customFormat="1" ht="24.75" customHeight="1">
      <c r="B496" s="127"/>
    </row>
    <row r="497" s="109" customFormat="1" ht="24.75" customHeight="1">
      <c r="B497" s="127"/>
    </row>
    <row r="498" s="109" customFormat="1" ht="24.75" customHeight="1">
      <c r="B498" s="127"/>
    </row>
    <row r="499" s="109" customFormat="1" ht="24.75" customHeight="1">
      <c r="B499" s="127"/>
    </row>
    <row r="500" s="109" customFormat="1" ht="24.75" customHeight="1">
      <c r="B500" s="127"/>
    </row>
    <row r="501" s="109" customFormat="1" ht="24.75" customHeight="1">
      <c r="B501" s="127"/>
    </row>
    <row r="502" s="109" customFormat="1" ht="24.75" customHeight="1">
      <c r="B502" s="127"/>
    </row>
    <row r="503" s="109" customFormat="1" ht="24.75" customHeight="1">
      <c r="B503" s="127"/>
    </row>
    <row r="504" s="109" customFormat="1" ht="24.75" customHeight="1">
      <c r="B504" s="127"/>
    </row>
    <row r="505" s="109" customFormat="1" ht="24.75" customHeight="1">
      <c r="B505" s="127"/>
    </row>
    <row r="506" s="109" customFormat="1" ht="24.75" customHeight="1">
      <c r="B506" s="127"/>
    </row>
    <row r="507" s="109" customFormat="1" ht="24.75" customHeight="1">
      <c r="B507" s="127"/>
    </row>
    <row r="508" s="109" customFormat="1" ht="24.75" customHeight="1">
      <c r="B508" s="127"/>
    </row>
    <row r="509" s="109" customFormat="1" ht="24.75" customHeight="1">
      <c r="B509" s="127"/>
    </row>
    <row r="510" s="109" customFormat="1" ht="24.75" customHeight="1">
      <c r="B510" s="127"/>
    </row>
    <row r="511" s="109" customFormat="1" ht="24.75" customHeight="1">
      <c r="B511" s="127"/>
    </row>
    <row r="512" s="109" customFormat="1" ht="24.75" customHeight="1">
      <c r="B512" s="127"/>
    </row>
    <row r="513" s="109" customFormat="1" ht="24.75" customHeight="1">
      <c r="B513" s="127"/>
    </row>
    <row r="514" s="109" customFormat="1" ht="24.75" customHeight="1">
      <c r="B514" s="127"/>
    </row>
    <row r="515" s="109" customFormat="1" ht="24.75" customHeight="1">
      <c r="B515" s="127"/>
    </row>
    <row r="516" s="109" customFormat="1" ht="24.75" customHeight="1">
      <c r="B516" s="127"/>
    </row>
    <row r="517" s="109" customFormat="1" ht="24.75" customHeight="1">
      <c r="B517" s="127"/>
    </row>
    <row r="518" s="109" customFormat="1" ht="24.75" customHeight="1">
      <c r="B518" s="127"/>
    </row>
    <row r="519" s="109" customFormat="1" ht="24.75" customHeight="1">
      <c r="B519" s="127"/>
    </row>
    <row r="520" s="109" customFormat="1" ht="24.75" customHeight="1">
      <c r="B520" s="127"/>
    </row>
    <row r="521" s="109" customFormat="1" ht="24.75" customHeight="1">
      <c r="B521" s="127"/>
    </row>
    <row r="522" s="109" customFormat="1" ht="24.75" customHeight="1">
      <c r="B522" s="127"/>
    </row>
    <row r="523" s="109" customFormat="1" ht="24.75" customHeight="1">
      <c r="B523" s="127"/>
    </row>
    <row r="524" s="109" customFormat="1" ht="24.75" customHeight="1">
      <c r="B524" s="127"/>
    </row>
    <row r="525" s="109" customFormat="1" ht="24.75" customHeight="1">
      <c r="B525" s="127"/>
    </row>
    <row r="526" s="109" customFormat="1" ht="24.75" customHeight="1">
      <c r="B526" s="127"/>
    </row>
    <row r="527" s="109" customFormat="1" ht="24.75" customHeight="1">
      <c r="B527" s="127"/>
    </row>
    <row r="528" s="109" customFormat="1" ht="24.75" customHeight="1">
      <c r="B528" s="127"/>
    </row>
    <row r="529" s="109" customFormat="1" ht="24.75" customHeight="1">
      <c r="B529" s="127"/>
    </row>
    <row r="530" s="109" customFormat="1" ht="24.75" customHeight="1">
      <c r="B530" s="127"/>
    </row>
    <row r="531" s="109" customFormat="1" ht="24.75" customHeight="1">
      <c r="B531" s="127"/>
    </row>
    <row r="532" s="109" customFormat="1" ht="24.75" customHeight="1">
      <c r="B532" s="127"/>
    </row>
    <row r="533" s="109" customFormat="1" ht="24.75" customHeight="1">
      <c r="B533" s="127"/>
    </row>
    <row r="534" s="109" customFormat="1" ht="24.75" customHeight="1">
      <c r="B534" s="127"/>
    </row>
    <row r="535" s="109" customFormat="1" ht="24.75" customHeight="1">
      <c r="B535" s="127"/>
    </row>
    <row r="536" s="109" customFormat="1" ht="24.75" customHeight="1">
      <c r="B536" s="127"/>
    </row>
    <row r="537" s="109" customFormat="1" ht="24.75" customHeight="1">
      <c r="B537" s="127"/>
    </row>
    <row r="538" s="109" customFormat="1" ht="24.75" customHeight="1">
      <c r="B538" s="127"/>
    </row>
    <row r="539" s="109" customFormat="1" ht="24.75" customHeight="1">
      <c r="B539" s="127"/>
    </row>
    <row r="540" s="109" customFormat="1" ht="24.75" customHeight="1">
      <c r="B540" s="127"/>
    </row>
    <row r="541" s="109" customFormat="1" ht="24.75" customHeight="1">
      <c r="B541" s="127"/>
    </row>
    <row r="542" s="109" customFormat="1" ht="24.75" customHeight="1">
      <c r="B542" s="127"/>
    </row>
    <row r="543" s="109" customFormat="1" ht="24.75" customHeight="1">
      <c r="B543" s="127"/>
    </row>
    <row r="544" s="109" customFormat="1" ht="24.75" customHeight="1">
      <c r="B544" s="127"/>
    </row>
    <row r="545" s="109" customFormat="1" ht="24.75" customHeight="1">
      <c r="B545" s="127"/>
    </row>
    <row r="546" s="109" customFormat="1" ht="24.75" customHeight="1">
      <c r="B546" s="127"/>
    </row>
    <row r="547" s="109" customFormat="1" ht="24.75" customHeight="1">
      <c r="B547" s="127"/>
    </row>
    <row r="548" s="109" customFormat="1" ht="24.75" customHeight="1">
      <c r="B548" s="127"/>
    </row>
    <row r="549" s="109" customFormat="1" ht="24.75" customHeight="1">
      <c r="B549" s="127"/>
    </row>
    <row r="550" s="109" customFormat="1" ht="24.75" customHeight="1">
      <c r="B550" s="127"/>
    </row>
    <row r="551" s="109" customFormat="1" ht="24.75" customHeight="1">
      <c r="B551" s="127"/>
    </row>
    <row r="552" s="109" customFormat="1" ht="24.75" customHeight="1">
      <c r="B552" s="127"/>
    </row>
    <row r="553" s="109" customFormat="1" ht="24.75" customHeight="1">
      <c r="B553" s="127"/>
    </row>
    <row r="554" s="109" customFormat="1" ht="24.75" customHeight="1">
      <c r="B554" s="127"/>
    </row>
    <row r="555" s="109" customFormat="1" ht="24.75" customHeight="1">
      <c r="B555" s="127"/>
    </row>
    <row r="556" s="109" customFormat="1" ht="24.75" customHeight="1">
      <c r="B556" s="127"/>
    </row>
    <row r="557" s="109" customFormat="1" ht="24.75" customHeight="1">
      <c r="B557" s="127"/>
    </row>
    <row r="558" s="109" customFormat="1" ht="24.75" customHeight="1">
      <c r="B558" s="127"/>
    </row>
    <row r="559" s="109" customFormat="1" ht="24.75" customHeight="1">
      <c r="B559" s="127"/>
    </row>
    <row r="560" s="109" customFormat="1" ht="24.75" customHeight="1">
      <c r="B560" s="127"/>
    </row>
    <row r="561" s="109" customFormat="1" ht="24.75" customHeight="1">
      <c r="B561" s="127"/>
    </row>
    <row r="562" s="109" customFormat="1" ht="24.75" customHeight="1">
      <c r="B562" s="127"/>
    </row>
    <row r="563" s="109" customFormat="1" ht="24.75" customHeight="1">
      <c r="B563" s="127"/>
    </row>
    <row r="564" s="109" customFormat="1" ht="24.75" customHeight="1">
      <c r="B564" s="127"/>
    </row>
    <row r="565" s="109" customFormat="1" ht="24.75" customHeight="1">
      <c r="B565" s="127"/>
    </row>
    <row r="566" s="109" customFormat="1" ht="24.75" customHeight="1">
      <c r="B566" s="127"/>
    </row>
    <row r="567" s="109" customFormat="1" ht="24.75" customHeight="1">
      <c r="B567" s="127"/>
    </row>
    <row r="568" s="109" customFormat="1" ht="24.75" customHeight="1">
      <c r="B568" s="127"/>
    </row>
    <row r="569" s="109" customFormat="1" ht="24.75" customHeight="1">
      <c r="B569" s="127"/>
    </row>
    <row r="570" s="109" customFormat="1" ht="24.75" customHeight="1">
      <c r="B570" s="127"/>
    </row>
    <row r="571" s="109" customFormat="1" ht="24.75" customHeight="1">
      <c r="B571" s="127"/>
    </row>
    <row r="572" s="109" customFormat="1" ht="24.75" customHeight="1">
      <c r="B572" s="127"/>
    </row>
    <row r="573" s="109" customFormat="1" ht="24.75" customHeight="1">
      <c r="B573" s="127"/>
    </row>
    <row r="574" s="109" customFormat="1" ht="24.75" customHeight="1">
      <c r="B574" s="127"/>
    </row>
    <row r="575" s="109" customFormat="1" ht="24.75" customHeight="1">
      <c r="B575" s="127"/>
    </row>
    <row r="576" s="109" customFormat="1" ht="24.75" customHeight="1">
      <c r="B576" s="127"/>
    </row>
    <row r="577" s="109" customFormat="1" ht="24.75" customHeight="1">
      <c r="B577" s="127"/>
    </row>
    <row r="578" s="109" customFormat="1" ht="24.75" customHeight="1">
      <c r="B578" s="127"/>
    </row>
    <row r="579" s="109" customFormat="1" ht="24.75" customHeight="1">
      <c r="B579" s="127"/>
    </row>
    <row r="580" s="109" customFormat="1" ht="24.75" customHeight="1">
      <c r="B580" s="127"/>
    </row>
    <row r="581" s="109" customFormat="1" ht="24.75" customHeight="1">
      <c r="B581" s="127"/>
    </row>
    <row r="582" s="109" customFormat="1" ht="24.75" customHeight="1">
      <c r="B582" s="127"/>
    </row>
    <row r="583" s="109" customFormat="1" ht="24.75" customHeight="1">
      <c r="B583" s="127"/>
    </row>
    <row r="584" s="109" customFormat="1" ht="24.75" customHeight="1">
      <c r="B584" s="127"/>
    </row>
    <row r="585" s="109" customFormat="1" ht="24.75" customHeight="1">
      <c r="B585" s="127"/>
    </row>
    <row r="586" s="109" customFormat="1" ht="24.75" customHeight="1">
      <c r="B586" s="127"/>
    </row>
    <row r="587" s="109" customFormat="1" ht="24.75" customHeight="1">
      <c r="B587" s="127"/>
    </row>
    <row r="588" s="109" customFormat="1" ht="24.75" customHeight="1">
      <c r="B588" s="127"/>
    </row>
    <row r="589" s="109" customFormat="1" ht="24.75" customHeight="1">
      <c r="B589" s="127"/>
    </row>
    <row r="590" s="109" customFormat="1" ht="24.75" customHeight="1">
      <c r="B590" s="127"/>
    </row>
    <row r="591" s="109" customFormat="1" ht="24.75" customHeight="1">
      <c r="B591" s="127"/>
    </row>
    <row r="592" s="109" customFormat="1" ht="24.75" customHeight="1">
      <c r="B592" s="127"/>
    </row>
    <row r="593" s="109" customFormat="1" ht="24.75" customHeight="1">
      <c r="B593" s="127"/>
    </row>
    <row r="594" s="109" customFormat="1" ht="24.75" customHeight="1">
      <c r="B594" s="127"/>
    </row>
    <row r="595" s="109" customFormat="1" ht="24.75" customHeight="1">
      <c r="B595" s="127"/>
    </row>
    <row r="596" s="109" customFormat="1" ht="24.75" customHeight="1">
      <c r="B596" s="127"/>
    </row>
    <row r="597" s="109" customFormat="1" ht="24.75" customHeight="1">
      <c r="B597" s="127"/>
    </row>
    <row r="598" s="109" customFormat="1" ht="24.75" customHeight="1">
      <c r="B598" s="127"/>
    </row>
    <row r="599" s="109" customFormat="1" ht="24.75" customHeight="1">
      <c r="B599" s="127"/>
    </row>
    <row r="600" s="109" customFormat="1" ht="24.75" customHeight="1">
      <c r="B600" s="127"/>
    </row>
    <row r="601" s="109" customFormat="1" ht="24.75" customHeight="1">
      <c r="B601" s="127"/>
    </row>
    <row r="602" s="109" customFormat="1" ht="24.75" customHeight="1">
      <c r="B602" s="127"/>
    </row>
    <row r="603" s="109" customFormat="1" ht="24.75" customHeight="1">
      <c r="B603" s="127"/>
    </row>
    <row r="604" s="109" customFormat="1" ht="24.75" customHeight="1">
      <c r="B604" s="127"/>
    </row>
    <row r="605" s="109" customFormat="1" ht="24.75" customHeight="1">
      <c r="B605" s="127"/>
    </row>
    <row r="606" s="109" customFormat="1" ht="24.75" customHeight="1">
      <c r="B606" s="127"/>
    </row>
    <row r="607" s="109" customFormat="1" ht="24.75" customHeight="1">
      <c r="B607" s="127"/>
    </row>
    <row r="608" s="109" customFormat="1" ht="24.75" customHeight="1">
      <c r="B608" s="127"/>
    </row>
    <row r="609" s="109" customFormat="1" ht="24.75" customHeight="1">
      <c r="B609" s="127"/>
    </row>
    <row r="610" s="109" customFormat="1" ht="24.75" customHeight="1">
      <c r="B610" s="127"/>
    </row>
    <row r="611" s="109" customFormat="1" ht="24.75" customHeight="1">
      <c r="B611" s="127"/>
    </row>
    <row r="612" s="109" customFormat="1" ht="24.75" customHeight="1">
      <c r="B612" s="127"/>
    </row>
    <row r="613" s="109" customFormat="1" ht="24.75" customHeight="1">
      <c r="B613" s="127"/>
    </row>
    <row r="614" s="109" customFormat="1" ht="24.75" customHeight="1">
      <c r="B614" s="127"/>
    </row>
    <row r="615" s="109" customFormat="1" ht="24.75" customHeight="1">
      <c r="B615" s="127"/>
    </row>
    <row r="616" s="109" customFormat="1" ht="24.75" customHeight="1">
      <c r="B616" s="127"/>
    </row>
    <row r="617" s="109" customFormat="1" ht="24.75" customHeight="1">
      <c r="B617" s="127"/>
    </row>
    <row r="618" s="109" customFormat="1" ht="24.75" customHeight="1">
      <c r="B618" s="127"/>
    </row>
    <row r="619" s="109" customFormat="1" ht="24.75" customHeight="1">
      <c r="B619" s="127"/>
    </row>
    <row r="620" s="109" customFormat="1" ht="24.75" customHeight="1">
      <c r="B620" s="127"/>
    </row>
    <row r="621" s="109" customFormat="1" ht="24.75" customHeight="1">
      <c r="B621" s="127"/>
    </row>
    <row r="622" s="109" customFormat="1" ht="24.75" customHeight="1">
      <c r="B622" s="127"/>
    </row>
    <row r="623" s="109" customFormat="1" ht="24.75" customHeight="1">
      <c r="B623" s="127"/>
    </row>
    <row r="624" s="109" customFormat="1" ht="24.75" customHeight="1">
      <c r="B624" s="127"/>
    </row>
    <row r="625" s="109" customFormat="1" ht="24.75" customHeight="1">
      <c r="B625" s="127"/>
    </row>
    <row r="626" s="109" customFormat="1" ht="24.75" customHeight="1">
      <c r="B626" s="127"/>
    </row>
    <row r="627" s="109" customFormat="1" ht="24.75" customHeight="1">
      <c r="B627" s="127"/>
    </row>
    <row r="628" s="109" customFormat="1" ht="24.75" customHeight="1">
      <c r="B628" s="127"/>
    </row>
    <row r="629" s="109" customFormat="1" ht="24.75" customHeight="1">
      <c r="B629" s="127"/>
    </row>
    <row r="630" s="109" customFormat="1" ht="24.75" customHeight="1">
      <c r="B630" s="127"/>
    </row>
    <row r="631" s="109" customFormat="1" ht="24.75" customHeight="1">
      <c r="B631" s="127"/>
    </row>
    <row r="632" s="109" customFormat="1" ht="24.75" customHeight="1">
      <c r="B632" s="127"/>
    </row>
    <row r="633" s="109" customFormat="1" ht="24.75" customHeight="1">
      <c r="B633" s="127"/>
    </row>
    <row r="634" s="109" customFormat="1" ht="24.75" customHeight="1">
      <c r="B634" s="127"/>
    </row>
    <row r="635" s="109" customFormat="1" ht="24.75" customHeight="1">
      <c r="B635" s="127"/>
    </row>
    <row r="636" s="109" customFormat="1" ht="24.75" customHeight="1">
      <c r="B636" s="127"/>
    </row>
    <row r="637" s="109" customFormat="1" ht="24.75" customHeight="1">
      <c r="B637" s="127"/>
    </row>
    <row r="638" s="109" customFormat="1" ht="24.75" customHeight="1">
      <c r="B638" s="127"/>
    </row>
    <row r="639" s="109" customFormat="1" ht="24.75" customHeight="1">
      <c r="B639" s="127"/>
    </row>
    <row r="640" s="109" customFormat="1" ht="24.75" customHeight="1">
      <c r="B640" s="127"/>
    </row>
    <row r="641" s="109" customFormat="1" ht="24.75" customHeight="1">
      <c r="B641" s="127"/>
    </row>
    <row r="642" s="109" customFormat="1" ht="24.75" customHeight="1">
      <c r="B642" s="127"/>
    </row>
    <row r="643" s="109" customFormat="1" ht="24.75" customHeight="1">
      <c r="B643" s="127"/>
    </row>
    <row r="644" s="109" customFormat="1" ht="24.75" customHeight="1">
      <c r="B644" s="127"/>
    </row>
    <row r="645" s="109" customFormat="1" ht="24.75" customHeight="1">
      <c r="B645" s="127"/>
    </row>
    <row r="646" s="109" customFormat="1" ht="24.75" customHeight="1">
      <c r="B646" s="127"/>
    </row>
    <row r="647" s="109" customFormat="1" ht="24.75" customHeight="1">
      <c r="B647" s="127"/>
    </row>
    <row r="648" s="109" customFormat="1" ht="24.75" customHeight="1">
      <c r="B648" s="127"/>
    </row>
    <row r="649" s="109" customFormat="1" ht="24.75" customHeight="1">
      <c r="B649" s="127"/>
    </row>
    <row r="650" s="109" customFormat="1" ht="24.75" customHeight="1">
      <c r="B650" s="127"/>
    </row>
    <row r="651" s="109" customFormat="1" ht="24.75" customHeight="1">
      <c r="B651" s="127"/>
    </row>
    <row r="652" s="109" customFormat="1" ht="24.75" customHeight="1">
      <c r="B652" s="127"/>
    </row>
    <row r="653" s="109" customFormat="1" ht="24.75" customHeight="1">
      <c r="B653" s="127"/>
    </row>
    <row r="654" s="109" customFormat="1" ht="24.75" customHeight="1">
      <c r="B654" s="127"/>
    </row>
    <row r="655" s="109" customFormat="1" ht="24.75" customHeight="1">
      <c r="B655" s="127"/>
    </row>
    <row r="656" s="109" customFormat="1" ht="24.75" customHeight="1">
      <c r="B656" s="127"/>
    </row>
    <row r="657" s="109" customFormat="1" ht="24.75" customHeight="1">
      <c r="B657" s="127"/>
    </row>
    <row r="658" s="109" customFormat="1" ht="24.75" customHeight="1">
      <c r="B658" s="127"/>
    </row>
    <row r="659" s="109" customFormat="1" ht="24.75" customHeight="1">
      <c r="B659" s="127"/>
    </row>
    <row r="660" s="109" customFormat="1" ht="24.75" customHeight="1">
      <c r="B660" s="127"/>
    </row>
    <row r="661" s="109" customFormat="1" ht="24.75" customHeight="1">
      <c r="B661" s="127"/>
    </row>
    <row r="662" s="109" customFormat="1" ht="24.75" customHeight="1">
      <c r="B662" s="127"/>
    </row>
    <row r="663" s="109" customFormat="1" ht="24.75" customHeight="1">
      <c r="B663" s="127"/>
    </row>
    <row r="664" s="109" customFormat="1" ht="24.75" customHeight="1">
      <c r="B664" s="127"/>
    </row>
    <row r="665" s="109" customFormat="1" ht="24.75" customHeight="1">
      <c r="B665" s="127"/>
    </row>
    <row r="666" s="109" customFormat="1" ht="24.75" customHeight="1">
      <c r="B666" s="127"/>
    </row>
    <row r="667" s="109" customFormat="1" ht="24.75" customHeight="1">
      <c r="B667" s="127"/>
    </row>
    <row r="668" s="109" customFormat="1" ht="24.75" customHeight="1">
      <c r="B668" s="127"/>
    </row>
    <row r="669" s="109" customFormat="1" ht="24.75" customHeight="1">
      <c r="B669" s="127"/>
    </row>
    <row r="670" s="109" customFormat="1" ht="24.75" customHeight="1">
      <c r="B670" s="127"/>
    </row>
    <row r="671" s="109" customFormat="1" ht="24.75" customHeight="1">
      <c r="B671" s="127"/>
    </row>
    <row r="672" s="109" customFormat="1" ht="24.75" customHeight="1">
      <c r="B672" s="127"/>
    </row>
    <row r="673" s="109" customFormat="1" ht="24.75" customHeight="1">
      <c r="B673" s="127"/>
    </row>
    <row r="674" s="109" customFormat="1" ht="24.75" customHeight="1">
      <c r="B674" s="127"/>
    </row>
    <row r="675" s="109" customFormat="1" ht="24.75" customHeight="1">
      <c r="B675" s="127"/>
    </row>
    <row r="676" s="109" customFormat="1" ht="24.75" customHeight="1">
      <c r="B676" s="127"/>
    </row>
    <row r="677" s="109" customFormat="1" ht="24.75" customHeight="1">
      <c r="B677" s="127"/>
    </row>
    <row r="678" s="109" customFormat="1" ht="24.75" customHeight="1">
      <c r="B678" s="127"/>
    </row>
    <row r="679" s="109" customFormat="1" ht="24.75" customHeight="1">
      <c r="B679" s="127"/>
    </row>
    <row r="680" s="109" customFormat="1" ht="24.75" customHeight="1">
      <c r="B680" s="127"/>
    </row>
    <row r="681" s="109" customFormat="1" ht="24.75" customHeight="1">
      <c r="B681" s="127"/>
    </row>
    <row r="682" s="109" customFormat="1" ht="24.75" customHeight="1">
      <c r="B682" s="127"/>
    </row>
    <row r="683" s="109" customFormat="1" ht="24.75" customHeight="1">
      <c r="B683" s="127"/>
    </row>
    <row r="684" s="109" customFormat="1" ht="24.75" customHeight="1">
      <c r="B684" s="127"/>
    </row>
    <row r="685" s="109" customFormat="1" ht="24.75" customHeight="1">
      <c r="B685" s="127"/>
    </row>
    <row r="686" s="109" customFormat="1" ht="24.75" customHeight="1">
      <c r="B686" s="127"/>
    </row>
    <row r="687" s="109" customFormat="1" ht="24.75" customHeight="1">
      <c r="B687" s="127"/>
    </row>
    <row r="688" s="109" customFormat="1" ht="24.75" customHeight="1">
      <c r="B688" s="127"/>
    </row>
    <row r="689" s="109" customFormat="1" ht="24.75" customHeight="1">
      <c r="B689" s="127"/>
    </row>
    <row r="690" s="109" customFormat="1" ht="24.75" customHeight="1">
      <c r="B690" s="127"/>
    </row>
    <row r="691" s="109" customFormat="1" ht="24.75" customHeight="1">
      <c r="B691" s="127"/>
    </row>
    <row r="692" s="109" customFormat="1" ht="24.75" customHeight="1">
      <c r="B692" s="127"/>
    </row>
    <row r="693" s="109" customFormat="1" ht="24.75" customHeight="1">
      <c r="B693" s="127"/>
    </row>
    <row r="694" s="109" customFormat="1" ht="24.75" customHeight="1">
      <c r="B694" s="127"/>
    </row>
    <row r="695" s="109" customFormat="1" ht="24.75" customHeight="1">
      <c r="B695" s="127"/>
    </row>
    <row r="696" s="109" customFormat="1" ht="24.75" customHeight="1">
      <c r="B696" s="127"/>
    </row>
    <row r="697" s="109" customFormat="1" ht="24.75" customHeight="1">
      <c r="B697" s="127"/>
    </row>
    <row r="698" s="109" customFormat="1" ht="24.75" customHeight="1">
      <c r="B698" s="127"/>
    </row>
    <row r="699" s="109" customFormat="1" ht="24.75" customHeight="1">
      <c r="B699" s="127"/>
    </row>
    <row r="700" s="109" customFormat="1" ht="24.75" customHeight="1">
      <c r="B700" s="127"/>
    </row>
    <row r="701" s="109" customFormat="1" ht="24.75" customHeight="1">
      <c r="B701" s="127"/>
    </row>
    <row r="702" s="109" customFormat="1" ht="24.75" customHeight="1">
      <c r="B702" s="127"/>
    </row>
    <row r="703" s="109" customFormat="1" ht="24.75" customHeight="1">
      <c r="B703" s="127"/>
    </row>
    <row r="704" s="109" customFormat="1" ht="24.75" customHeight="1">
      <c r="B704" s="127"/>
    </row>
    <row r="705" s="109" customFormat="1" ht="24.75" customHeight="1">
      <c r="B705" s="127"/>
    </row>
    <row r="706" s="109" customFormat="1" ht="24.75" customHeight="1">
      <c r="B706" s="127"/>
    </row>
    <row r="707" s="109" customFormat="1" ht="24.75" customHeight="1">
      <c r="B707" s="127"/>
    </row>
    <row r="708" s="109" customFormat="1" ht="24.75" customHeight="1">
      <c r="B708" s="127"/>
    </row>
    <row r="709" s="109" customFormat="1" ht="24.75" customHeight="1">
      <c r="B709" s="127"/>
    </row>
    <row r="710" s="109" customFormat="1" ht="24.75" customHeight="1">
      <c r="B710" s="127"/>
    </row>
    <row r="711" s="109" customFormat="1" ht="24.75" customHeight="1">
      <c r="B711" s="127"/>
    </row>
    <row r="712" s="109" customFormat="1" ht="24.75" customHeight="1">
      <c r="B712" s="127"/>
    </row>
    <row r="713" s="109" customFormat="1" ht="24.75" customHeight="1">
      <c r="B713" s="127"/>
    </row>
    <row r="714" s="109" customFormat="1" ht="24.75" customHeight="1">
      <c r="B714" s="127"/>
    </row>
    <row r="715" s="109" customFormat="1" ht="24.75" customHeight="1">
      <c r="B715" s="127"/>
    </row>
    <row r="716" s="109" customFormat="1" ht="24.75" customHeight="1">
      <c r="B716" s="127"/>
    </row>
    <row r="717" s="109" customFormat="1" ht="24.75" customHeight="1">
      <c r="B717" s="127"/>
    </row>
    <row r="718" s="109" customFormat="1" ht="24.75" customHeight="1">
      <c r="B718" s="127"/>
    </row>
    <row r="719" s="109" customFormat="1" ht="24.75" customHeight="1">
      <c r="B719" s="127"/>
    </row>
    <row r="720" s="109" customFormat="1" ht="24.75" customHeight="1">
      <c r="B720" s="127"/>
    </row>
    <row r="721" s="109" customFormat="1" ht="24.75" customHeight="1">
      <c r="B721" s="127"/>
    </row>
    <row r="722" s="109" customFormat="1" ht="24.75" customHeight="1">
      <c r="B722" s="127"/>
    </row>
    <row r="723" s="109" customFormat="1" ht="24.75" customHeight="1">
      <c r="B723" s="127"/>
    </row>
    <row r="724" s="109" customFormat="1" ht="24.75" customHeight="1">
      <c r="B724" s="127"/>
    </row>
    <row r="725" s="109" customFormat="1" ht="24.75" customHeight="1">
      <c r="B725" s="127"/>
    </row>
    <row r="726" s="109" customFormat="1" ht="24.75" customHeight="1">
      <c r="B726" s="127"/>
    </row>
    <row r="727" s="109" customFormat="1" ht="24.75" customHeight="1">
      <c r="B727" s="127"/>
    </row>
    <row r="728" s="109" customFormat="1" ht="24.75" customHeight="1">
      <c r="B728" s="127"/>
    </row>
    <row r="729" s="109" customFormat="1" ht="24.75" customHeight="1">
      <c r="B729" s="127"/>
    </row>
    <row r="730" s="109" customFormat="1" ht="24.75" customHeight="1">
      <c r="B730" s="127"/>
    </row>
    <row r="731" s="109" customFormat="1" ht="24.75" customHeight="1">
      <c r="B731" s="127"/>
    </row>
    <row r="732" s="109" customFormat="1" ht="24.75" customHeight="1">
      <c r="B732" s="127"/>
    </row>
    <row r="733" s="109" customFormat="1" ht="24.75" customHeight="1">
      <c r="B733" s="127"/>
    </row>
    <row r="734" s="109" customFormat="1" ht="24.75" customHeight="1">
      <c r="B734" s="127"/>
    </row>
    <row r="735" s="109" customFormat="1" ht="24.75" customHeight="1">
      <c r="B735" s="127"/>
    </row>
    <row r="736" s="109" customFormat="1" ht="24.75" customHeight="1">
      <c r="B736" s="127"/>
    </row>
    <row r="737" s="109" customFormat="1" ht="24.75" customHeight="1">
      <c r="B737" s="127"/>
    </row>
    <row r="738" s="109" customFormat="1" ht="24.75" customHeight="1">
      <c r="B738" s="127"/>
    </row>
    <row r="739" s="109" customFormat="1" ht="24.75" customHeight="1">
      <c r="B739" s="127"/>
    </row>
    <row r="740" s="109" customFormat="1" ht="24.75" customHeight="1">
      <c r="B740" s="127"/>
    </row>
    <row r="741" s="109" customFormat="1" ht="24.75" customHeight="1">
      <c r="B741" s="127"/>
    </row>
    <row r="742" s="109" customFormat="1" ht="24.75" customHeight="1">
      <c r="B742" s="127"/>
    </row>
    <row r="743" s="109" customFormat="1" ht="24.75" customHeight="1">
      <c r="B743" s="127"/>
    </row>
    <row r="744" s="109" customFormat="1" ht="24.75" customHeight="1">
      <c r="B744" s="127"/>
    </row>
    <row r="745" s="109" customFormat="1" ht="24.75" customHeight="1">
      <c r="B745" s="127"/>
    </row>
    <row r="746" s="109" customFormat="1" ht="24.75" customHeight="1">
      <c r="B746" s="127"/>
    </row>
    <row r="747" s="109" customFormat="1" ht="24.75" customHeight="1">
      <c r="B747" s="127"/>
    </row>
    <row r="748" s="109" customFormat="1" ht="24.75" customHeight="1">
      <c r="B748" s="127"/>
    </row>
    <row r="749" s="109" customFormat="1" ht="24.75" customHeight="1">
      <c r="B749" s="127"/>
    </row>
    <row r="750" s="109" customFormat="1" ht="24.75" customHeight="1">
      <c r="B750" s="127"/>
    </row>
    <row r="751" s="109" customFormat="1" ht="24.75" customHeight="1">
      <c r="B751" s="127"/>
    </row>
    <row r="752" s="109" customFormat="1" ht="24.75" customHeight="1">
      <c r="B752" s="127"/>
    </row>
    <row r="753" s="109" customFormat="1" ht="24.75" customHeight="1">
      <c r="B753" s="127"/>
    </row>
    <row r="754" s="109" customFormat="1" ht="24.75" customHeight="1">
      <c r="B754" s="127"/>
    </row>
    <row r="755" s="109" customFormat="1" ht="24.75" customHeight="1">
      <c r="B755" s="127"/>
    </row>
    <row r="756" s="109" customFormat="1" ht="24.75" customHeight="1">
      <c r="B756" s="127"/>
    </row>
    <row r="757" s="109" customFormat="1" ht="24.75" customHeight="1">
      <c r="B757" s="127"/>
    </row>
    <row r="758" s="109" customFormat="1" ht="24.75" customHeight="1">
      <c r="B758" s="127"/>
    </row>
    <row r="759" s="109" customFormat="1" ht="24.75" customHeight="1">
      <c r="B759" s="127"/>
    </row>
    <row r="760" s="109" customFormat="1" ht="24.75" customHeight="1">
      <c r="B760" s="127"/>
    </row>
    <row r="761" s="109" customFormat="1" ht="24.75" customHeight="1">
      <c r="B761" s="127"/>
    </row>
    <row r="762" s="109" customFormat="1" ht="24.75" customHeight="1">
      <c r="B762" s="127"/>
    </row>
    <row r="763" s="109" customFormat="1" ht="24.75" customHeight="1">
      <c r="B763" s="127"/>
    </row>
    <row r="764" s="109" customFormat="1" ht="24.75" customHeight="1">
      <c r="B764" s="127"/>
    </row>
    <row r="765" s="109" customFormat="1" ht="24.75" customHeight="1">
      <c r="B765" s="127"/>
    </row>
    <row r="766" s="109" customFormat="1" ht="24.75" customHeight="1">
      <c r="B766" s="127"/>
    </row>
    <row r="767" s="109" customFormat="1" ht="24.75" customHeight="1">
      <c r="B767" s="127"/>
    </row>
    <row r="768" s="109" customFormat="1" ht="24.75" customHeight="1">
      <c r="B768" s="127"/>
    </row>
    <row r="769" s="109" customFormat="1" ht="24.75" customHeight="1">
      <c r="B769" s="127"/>
    </row>
    <row r="770" s="109" customFormat="1" ht="24.75" customHeight="1">
      <c r="B770" s="127"/>
    </row>
    <row r="771" s="109" customFormat="1" ht="24.75" customHeight="1">
      <c r="B771" s="127"/>
    </row>
    <row r="772" s="109" customFormat="1" ht="24.75" customHeight="1">
      <c r="B772" s="127"/>
    </row>
    <row r="773" s="109" customFormat="1" ht="24.75" customHeight="1">
      <c r="B773" s="127"/>
    </row>
    <row r="774" s="109" customFormat="1" ht="24.75" customHeight="1">
      <c r="B774" s="127"/>
    </row>
    <row r="775" s="109" customFormat="1" ht="24.75" customHeight="1">
      <c r="B775" s="127"/>
    </row>
    <row r="776" s="109" customFormat="1" ht="24.75" customHeight="1">
      <c r="B776" s="127"/>
    </row>
    <row r="777" s="109" customFormat="1" ht="24.75" customHeight="1">
      <c r="B777" s="127"/>
    </row>
    <row r="778" s="109" customFormat="1" ht="24.75" customHeight="1">
      <c r="B778" s="127"/>
    </row>
    <row r="779" s="109" customFormat="1" ht="24.75" customHeight="1">
      <c r="B779" s="127"/>
    </row>
    <row r="780" s="109" customFormat="1" ht="24.75" customHeight="1">
      <c r="B780" s="127"/>
    </row>
    <row r="781" s="109" customFormat="1" ht="24.75" customHeight="1">
      <c r="B781" s="127"/>
    </row>
    <row r="782" s="109" customFormat="1" ht="24.75" customHeight="1">
      <c r="B782" s="127"/>
    </row>
    <row r="783" s="109" customFormat="1" ht="24.75" customHeight="1">
      <c r="B783" s="127"/>
    </row>
    <row r="784" s="109" customFormat="1" ht="24.75" customHeight="1">
      <c r="B784" s="127"/>
    </row>
    <row r="785" s="109" customFormat="1" ht="24.75" customHeight="1">
      <c r="B785" s="127"/>
    </row>
    <row r="786" s="109" customFormat="1" ht="24.75" customHeight="1">
      <c r="B786" s="127"/>
    </row>
    <row r="787" s="109" customFormat="1" ht="24.75" customHeight="1">
      <c r="B787" s="127"/>
    </row>
    <row r="788" s="109" customFormat="1" ht="24.75" customHeight="1">
      <c r="B788" s="127"/>
    </row>
    <row r="789" s="109" customFormat="1" ht="24.75" customHeight="1">
      <c r="B789" s="127"/>
    </row>
    <row r="790" s="109" customFormat="1" ht="24.75" customHeight="1">
      <c r="B790" s="127"/>
    </row>
    <row r="791" s="109" customFormat="1" ht="24.75" customHeight="1">
      <c r="B791" s="127"/>
    </row>
    <row r="792" s="109" customFormat="1" ht="24.75" customHeight="1">
      <c r="B792" s="127"/>
    </row>
    <row r="793" s="109" customFormat="1" ht="24.75" customHeight="1">
      <c r="B793" s="127"/>
    </row>
    <row r="794" s="109" customFormat="1" ht="24.75" customHeight="1">
      <c r="B794" s="127"/>
    </row>
    <row r="795" s="109" customFormat="1" ht="24.75" customHeight="1">
      <c r="B795" s="127"/>
    </row>
    <row r="796" s="109" customFormat="1" ht="24.75" customHeight="1">
      <c r="B796" s="127"/>
    </row>
    <row r="797" s="109" customFormat="1" ht="24.75" customHeight="1">
      <c r="B797" s="127"/>
    </row>
    <row r="798" s="109" customFormat="1" ht="24.75" customHeight="1">
      <c r="B798" s="127"/>
    </row>
    <row r="799" s="109" customFormat="1" ht="24.75" customHeight="1">
      <c r="B799" s="127"/>
    </row>
    <row r="800" s="109" customFormat="1" ht="24.75" customHeight="1">
      <c r="B800" s="127"/>
    </row>
    <row r="801" s="109" customFormat="1" ht="24.75" customHeight="1">
      <c r="B801" s="127"/>
    </row>
    <row r="802" s="109" customFormat="1" ht="24.75" customHeight="1">
      <c r="B802" s="127"/>
    </row>
    <row r="803" s="109" customFormat="1" ht="24.75" customHeight="1">
      <c r="B803" s="127"/>
    </row>
    <row r="804" s="109" customFormat="1" ht="24.75" customHeight="1">
      <c r="B804" s="127"/>
    </row>
    <row r="805" s="109" customFormat="1" ht="24.75" customHeight="1">
      <c r="B805" s="127"/>
    </row>
    <row r="806" s="109" customFormat="1" ht="24.75" customHeight="1">
      <c r="B806" s="127"/>
    </row>
    <row r="807" s="109" customFormat="1" ht="24.75" customHeight="1">
      <c r="B807" s="127"/>
    </row>
    <row r="808" s="109" customFormat="1" ht="24.75" customHeight="1">
      <c r="B808" s="127"/>
    </row>
    <row r="809" s="109" customFormat="1" ht="24.75" customHeight="1">
      <c r="B809" s="127"/>
    </row>
    <row r="810" s="109" customFormat="1" ht="24.75" customHeight="1">
      <c r="B810" s="127"/>
    </row>
    <row r="811" s="109" customFormat="1" ht="24.75" customHeight="1">
      <c r="B811" s="127"/>
    </row>
    <row r="812" s="109" customFormat="1" ht="24.75" customHeight="1">
      <c r="B812" s="127"/>
    </row>
    <row r="813" s="109" customFormat="1" ht="24.75" customHeight="1">
      <c r="B813" s="127"/>
    </row>
    <row r="814" s="109" customFormat="1" ht="24.75" customHeight="1">
      <c r="B814" s="127"/>
    </row>
    <row r="815" s="109" customFormat="1" ht="24.75" customHeight="1">
      <c r="B815" s="127"/>
    </row>
    <row r="816" s="109" customFormat="1" ht="24.75" customHeight="1">
      <c r="B816" s="127"/>
    </row>
    <row r="817" s="109" customFormat="1" ht="24.75" customHeight="1">
      <c r="B817" s="127"/>
    </row>
    <row r="818" s="109" customFormat="1" ht="24.75" customHeight="1">
      <c r="B818" s="127"/>
    </row>
    <row r="819" s="109" customFormat="1" ht="24.75" customHeight="1">
      <c r="B819" s="127"/>
    </row>
    <row r="820" s="109" customFormat="1" ht="24.75" customHeight="1">
      <c r="B820" s="127"/>
    </row>
    <row r="821" s="109" customFormat="1" ht="24.75" customHeight="1">
      <c r="B821" s="127"/>
    </row>
    <row r="822" s="109" customFormat="1" ht="24.75" customHeight="1">
      <c r="B822" s="127"/>
    </row>
    <row r="823" s="109" customFormat="1" ht="24.75" customHeight="1">
      <c r="B823" s="127"/>
    </row>
    <row r="824" s="109" customFormat="1" ht="24.75" customHeight="1">
      <c r="B824" s="127"/>
    </row>
    <row r="825" s="109" customFormat="1" ht="24.75" customHeight="1">
      <c r="B825" s="127"/>
    </row>
    <row r="826" s="109" customFormat="1" ht="24.75" customHeight="1">
      <c r="B826" s="127"/>
    </row>
    <row r="827" s="109" customFormat="1" ht="24.75" customHeight="1">
      <c r="B827" s="127"/>
    </row>
    <row r="828" s="109" customFormat="1" ht="24.75" customHeight="1">
      <c r="B828" s="127"/>
    </row>
    <row r="829" s="109" customFormat="1" ht="24.75" customHeight="1">
      <c r="B829" s="127"/>
    </row>
    <row r="830" s="109" customFormat="1" ht="24.75" customHeight="1">
      <c r="B830" s="127"/>
    </row>
    <row r="831" s="109" customFormat="1" ht="24.75" customHeight="1">
      <c r="B831" s="127"/>
    </row>
    <row r="832" s="109" customFormat="1" ht="24.75" customHeight="1">
      <c r="B832" s="127"/>
    </row>
    <row r="833" s="109" customFormat="1" ht="24.75" customHeight="1">
      <c r="B833" s="127"/>
    </row>
    <row r="834" s="109" customFormat="1" ht="24.75" customHeight="1">
      <c r="B834" s="127"/>
    </row>
    <row r="835" s="109" customFormat="1" ht="24.75" customHeight="1">
      <c r="B835" s="127"/>
    </row>
    <row r="836" s="109" customFormat="1" ht="24.75" customHeight="1">
      <c r="B836" s="127"/>
    </row>
    <row r="837" s="109" customFormat="1" ht="24.75" customHeight="1">
      <c r="B837" s="127"/>
    </row>
    <row r="838" s="109" customFormat="1" ht="24.75" customHeight="1">
      <c r="B838" s="127"/>
    </row>
    <row r="839" s="109" customFormat="1" ht="24.75" customHeight="1">
      <c r="B839" s="127"/>
    </row>
    <row r="840" s="109" customFormat="1" ht="24.75" customHeight="1">
      <c r="B840" s="127"/>
    </row>
    <row r="841" s="109" customFormat="1" ht="24.75" customHeight="1">
      <c r="B841" s="127"/>
    </row>
    <row r="842" s="109" customFormat="1" ht="24.75" customHeight="1">
      <c r="B842" s="127"/>
    </row>
    <row r="843" s="109" customFormat="1" ht="24.75" customHeight="1">
      <c r="B843" s="127"/>
    </row>
    <row r="844" s="109" customFormat="1" ht="24.75" customHeight="1">
      <c r="B844" s="127"/>
    </row>
    <row r="845" s="109" customFormat="1" ht="24.75" customHeight="1">
      <c r="B845" s="127"/>
    </row>
    <row r="846" s="109" customFormat="1" ht="24.75" customHeight="1">
      <c r="B846" s="127"/>
    </row>
    <row r="847" s="109" customFormat="1" ht="24.75" customHeight="1">
      <c r="B847" s="127"/>
    </row>
    <row r="848" s="109" customFormat="1" ht="24.75" customHeight="1">
      <c r="B848" s="127"/>
    </row>
    <row r="849" s="109" customFormat="1" ht="24.75" customHeight="1">
      <c r="B849" s="127"/>
    </row>
    <row r="850" s="109" customFormat="1" ht="24.75" customHeight="1">
      <c r="B850" s="127"/>
    </row>
    <row r="851" s="109" customFormat="1" ht="24.75" customHeight="1">
      <c r="B851" s="127"/>
    </row>
    <row r="852" s="109" customFormat="1" ht="24.75" customHeight="1">
      <c r="B852" s="127"/>
    </row>
    <row r="853" s="109" customFormat="1" ht="24.75" customHeight="1">
      <c r="B853" s="127"/>
    </row>
    <row r="854" s="109" customFormat="1" ht="24.75" customHeight="1">
      <c r="B854" s="127"/>
    </row>
    <row r="855" s="109" customFormat="1" ht="24.75" customHeight="1">
      <c r="B855" s="127"/>
    </row>
    <row r="856" s="109" customFormat="1" ht="24.75" customHeight="1">
      <c r="B856" s="127"/>
    </row>
    <row r="857" s="109" customFormat="1" ht="24.75" customHeight="1">
      <c r="B857" s="127"/>
    </row>
    <row r="858" s="109" customFormat="1" ht="24.75" customHeight="1">
      <c r="B858" s="127"/>
    </row>
    <row r="859" s="109" customFormat="1" ht="24.75" customHeight="1">
      <c r="B859" s="127"/>
    </row>
    <row r="860" s="109" customFormat="1" ht="24.75" customHeight="1">
      <c r="B860" s="127"/>
    </row>
    <row r="861" s="109" customFormat="1" ht="24.75" customHeight="1">
      <c r="B861" s="127"/>
    </row>
    <row r="862" s="109" customFormat="1" ht="24.75" customHeight="1">
      <c r="B862" s="127"/>
    </row>
    <row r="863" s="109" customFormat="1" ht="24.75" customHeight="1">
      <c r="B863" s="127"/>
    </row>
    <row r="864" s="109" customFormat="1" ht="24.75" customHeight="1">
      <c r="B864" s="127"/>
    </row>
    <row r="865" s="109" customFormat="1" ht="24.75" customHeight="1">
      <c r="B865" s="127"/>
    </row>
    <row r="866" s="109" customFormat="1" ht="24.75" customHeight="1">
      <c r="B866" s="127"/>
    </row>
    <row r="867" s="109" customFormat="1" ht="24.75" customHeight="1">
      <c r="B867" s="127"/>
    </row>
    <row r="868" s="109" customFormat="1" ht="24.75" customHeight="1">
      <c r="B868" s="127"/>
    </row>
    <row r="869" s="109" customFormat="1" ht="24.75" customHeight="1">
      <c r="B869" s="127"/>
    </row>
    <row r="870" s="109" customFormat="1" ht="24.75" customHeight="1">
      <c r="B870" s="127"/>
    </row>
    <row r="871" s="109" customFormat="1" ht="24.75" customHeight="1">
      <c r="B871" s="127"/>
    </row>
    <row r="872" s="109" customFormat="1" ht="24.75" customHeight="1">
      <c r="B872" s="127"/>
    </row>
    <row r="873" s="109" customFormat="1" ht="24.75" customHeight="1">
      <c r="B873" s="127"/>
    </row>
    <row r="874" s="109" customFormat="1" ht="24.75" customHeight="1">
      <c r="B874" s="127"/>
    </row>
    <row r="875" s="109" customFormat="1" ht="24.75" customHeight="1">
      <c r="B875" s="127"/>
    </row>
    <row r="876" s="109" customFormat="1" ht="24.75" customHeight="1">
      <c r="B876" s="127"/>
    </row>
    <row r="877" s="109" customFormat="1" ht="24.75" customHeight="1">
      <c r="B877" s="127"/>
    </row>
    <row r="878" s="109" customFormat="1" ht="24.75" customHeight="1">
      <c r="B878" s="127"/>
    </row>
    <row r="879" s="109" customFormat="1" ht="24.75" customHeight="1">
      <c r="B879" s="127"/>
    </row>
    <row r="880" s="109" customFormat="1" ht="24.75" customHeight="1">
      <c r="B880" s="127"/>
    </row>
    <row r="881" s="109" customFormat="1" ht="24.75" customHeight="1">
      <c r="B881" s="127"/>
    </row>
    <row r="882" s="109" customFormat="1" ht="24.75" customHeight="1">
      <c r="B882" s="127"/>
    </row>
    <row r="883" s="109" customFormat="1" ht="24.75" customHeight="1">
      <c r="B883" s="127"/>
    </row>
    <row r="884" s="109" customFormat="1" ht="24.75" customHeight="1">
      <c r="B884" s="127"/>
    </row>
    <row r="885" s="109" customFormat="1" ht="24.75" customHeight="1">
      <c r="B885" s="127"/>
    </row>
    <row r="886" s="109" customFormat="1" ht="24.75" customHeight="1">
      <c r="B886" s="127"/>
    </row>
    <row r="887" s="109" customFormat="1" ht="24.75" customHeight="1">
      <c r="B887" s="127"/>
    </row>
    <row r="888" s="109" customFormat="1" ht="24.75" customHeight="1">
      <c r="B888" s="127"/>
    </row>
    <row r="889" s="109" customFormat="1" ht="24.75" customHeight="1">
      <c r="B889" s="127"/>
    </row>
    <row r="890" s="109" customFormat="1" ht="24.75" customHeight="1">
      <c r="B890" s="127"/>
    </row>
    <row r="891" s="109" customFormat="1" ht="24.75" customHeight="1">
      <c r="B891" s="127"/>
    </row>
    <row r="892" s="109" customFormat="1" ht="24.75" customHeight="1">
      <c r="B892" s="127"/>
    </row>
    <row r="893" s="109" customFormat="1" ht="24.75" customHeight="1">
      <c r="B893" s="127"/>
    </row>
    <row r="894" s="109" customFormat="1" ht="24.75" customHeight="1">
      <c r="B894" s="127"/>
    </row>
    <row r="895" s="109" customFormat="1" ht="24.75" customHeight="1">
      <c r="B895" s="127"/>
    </row>
    <row r="896" s="109" customFormat="1" ht="24.75" customHeight="1">
      <c r="B896" s="127"/>
    </row>
    <row r="897" s="109" customFormat="1" ht="24.75" customHeight="1">
      <c r="B897" s="127"/>
    </row>
    <row r="898" s="109" customFormat="1" ht="24.75" customHeight="1">
      <c r="B898" s="127"/>
    </row>
    <row r="899" s="109" customFormat="1" ht="24.75" customHeight="1">
      <c r="B899" s="127"/>
    </row>
    <row r="900" s="109" customFormat="1" ht="24.75" customHeight="1">
      <c r="B900" s="127"/>
    </row>
    <row r="901" s="109" customFormat="1" ht="24.75" customHeight="1">
      <c r="B901" s="127"/>
    </row>
    <row r="902" s="109" customFormat="1" ht="24.75" customHeight="1">
      <c r="B902" s="127"/>
    </row>
    <row r="903" s="109" customFormat="1" ht="24.75" customHeight="1">
      <c r="B903" s="127"/>
    </row>
    <row r="904" s="109" customFormat="1" ht="24.75" customHeight="1">
      <c r="B904" s="127"/>
    </row>
    <row r="905" s="109" customFormat="1" ht="24.75" customHeight="1">
      <c r="B905" s="127"/>
    </row>
    <row r="906" s="109" customFormat="1" ht="24.75" customHeight="1">
      <c r="B906" s="127"/>
    </row>
    <row r="907" s="109" customFormat="1" ht="24.75" customHeight="1">
      <c r="B907" s="127"/>
    </row>
    <row r="908" s="109" customFormat="1" ht="24.75" customHeight="1">
      <c r="B908" s="127"/>
    </row>
    <row r="909" s="109" customFormat="1" ht="24.75" customHeight="1">
      <c r="B909" s="127"/>
    </row>
    <row r="910" s="109" customFormat="1" ht="24.75" customHeight="1">
      <c r="B910" s="127"/>
    </row>
    <row r="911" s="109" customFormat="1" ht="24.75" customHeight="1">
      <c r="B911" s="127"/>
    </row>
    <row r="912" s="109" customFormat="1" ht="24.75" customHeight="1">
      <c r="B912" s="127"/>
    </row>
    <row r="913" s="109" customFormat="1" ht="24.75" customHeight="1">
      <c r="B913" s="127"/>
    </row>
    <row r="914" s="109" customFormat="1" ht="24.75" customHeight="1">
      <c r="B914" s="127"/>
    </row>
    <row r="915" s="109" customFormat="1" ht="24.75" customHeight="1">
      <c r="B915" s="127"/>
    </row>
    <row r="916" s="109" customFormat="1" ht="24.75" customHeight="1">
      <c r="B916" s="127"/>
    </row>
    <row r="917" s="109" customFormat="1" ht="24.75" customHeight="1">
      <c r="B917" s="127"/>
    </row>
    <row r="918" s="109" customFormat="1" ht="24.75" customHeight="1">
      <c r="B918" s="127"/>
    </row>
    <row r="919" s="109" customFormat="1" ht="24.75" customHeight="1">
      <c r="B919" s="127"/>
    </row>
    <row r="920" s="109" customFormat="1" ht="24.75" customHeight="1">
      <c r="B920" s="127"/>
    </row>
    <row r="921" s="109" customFormat="1" ht="24.75" customHeight="1">
      <c r="B921" s="127"/>
    </row>
    <row r="922" s="109" customFormat="1" ht="24.75" customHeight="1">
      <c r="B922" s="127"/>
    </row>
    <row r="923" s="109" customFormat="1" ht="24.75" customHeight="1">
      <c r="B923" s="127"/>
    </row>
    <row r="924" s="109" customFormat="1" ht="24.75" customHeight="1">
      <c r="B924" s="127"/>
    </row>
    <row r="925" s="109" customFormat="1" ht="24.75" customHeight="1">
      <c r="B925" s="127"/>
    </row>
    <row r="926" s="109" customFormat="1" ht="24.75" customHeight="1">
      <c r="B926" s="127"/>
    </row>
    <row r="927" s="109" customFormat="1" ht="24.75" customHeight="1">
      <c r="B927" s="127"/>
    </row>
    <row r="928" s="109" customFormat="1" ht="24.75" customHeight="1">
      <c r="B928" s="127"/>
    </row>
    <row r="929" s="109" customFormat="1" ht="24.75" customHeight="1">
      <c r="B929" s="127"/>
    </row>
    <row r="930" s="109" customFormat="1" ht="24.75" customHeight="1">
      <c r="B930" s="127"/>
    </row>
    <row r="931" s="109" customFormat="1" ht="24.75" customHeight="1">
      <c r="B931" s="127"/>
    </row>
    <row r="932" s="109" customFormat="1" ht="24.75" customHeight="1">
      <c r="B932" s="127"/>
    </row>
    <row r="933" s="109" customFormat="1" ht="24.75" customHeight="1">
      <c r="B933" s="127"/>
    </row>
    <row r="934" s="109" customFormat="1" ht="24.75" customHeight="1">
      <c r="B934" s="127"/>
    </row>
    <row r="935" s="109" customFormat="1" ht="24.75" customHeight="1">
      <c r="B935" s="127"/>
    </row>
    <row r="936" s="109" customFormat="1" ht="24.75" customHeight="1">
      <c r="B936" s="127"/>
    </row>
    <row r="937" s="109" customFormat="1" ht="24.75" customHeight="1">
      <c r="B937" s="127"/>
    </row>
    <row r="938" s="109" customFormat="1" ht="24.75" customHeight="1">
      <c r="B938" s="127"/>
    </row>
    <row r="939" s="109" customFormat="1" ht="24.75" customHeight="1">
      <c r="B939" s="127"/>
    </row>
    <row r="940" s="109" customFormat="1" ht="24.75" customHeight="1">
      <c r="B940" s="127"/>
    </row>
    <row r="941" s="109" customFormat="1" ht="24.75" customHeight="1">
      <c r="B941" s="127"/>
    </row>
    <row r="942" s="109" customFormat="1" ht="24.75" customHeight="1">
      <c r="B942" s="127"/>
    </row>
    <row r="943" s="109" customFormat="1" ht="24.75" customHeight="1">
      <c r="B943" s="127"/>
    </row>
    <row r="944" s="109" customFormat="1" ht="24.75" customHeight="1">
      <c r="B944" s="127"/>
    </row>
    <row r="945" s="109" customFormat="1" ht="24.75" customHeight="1">
      <c r="B945" s="127"/>
    </row>
    <row r="946" s="109" customFormat="1" ht="24.75" customHeight="1">
      <c r="B946" s="127"/>
    </row>
    <row r="947" s="109" customFormat="1" ht="24.75" customHeight="1">
      <c r="B947" s="127"/>
    </row>
    <row r="948" s="109" customFormat="1" ht="24.75" customHeight="1">
      <c r="B948" s="127"/>
    </row>
    <row r="949" s="109" customFormat="1" ht="24.75" customHeight="1">
      <c r="B949" s="127"/>
    </row>
    <row r="950" s="109" customFormat="1" ht="24.75" customHeight="1">
      <c r="B950" s="127"/>
    </row>
    <row r="951" s="109" customFormat="1" ht="24.75" customHeight="1">
      <c r="B951" s="127"/>
    </row>
    <row r="952" s="109" customFormat="1" ht="24.75" customHeight="1">
      <c r="B952" s="127"/>
    </row>
    <row r="953" s="109" customFormat="1" ht="24.75" customHeight="1">
      <c r="B953" s="127"/>
    </row>
    <row r="954" s="109" customFormat="1" ht="24.75" customHeight="1">
      <c r="B954" s="127"/>
    </row>
    <row r="955" s="109" customFormat="1" ht="24.75" customHeight="1">
      <c r="B955" s="127"/>
    </row>
    <row r="956" s="109" customFormat="1" ht="24.75" customHeight="1">
      <c r="B956" s="127"/>
    </row>
    <row r="957" s="109" customFormat="1" ht="24.75" customHeight="1">
      <c r="B957" s="127"/>
    </row>
    <row r="958" s="109" customFormat="1" ht="24.75" customHeight="1">
      <c r="B958" s="127"/>
    </row>
    <row r="959" s="109" customFormat="1" ht="24.75" customHeight="1">
      <c r="B959" s="127"/>
    </row>
    <row r="960" s="109" customFormat="1" ht="24.75" customHeight="1">
      <c r="B960" s="127"/>
    </row>
    <row r="961" s="109" customFormat="1" ht="24.75" customHeight="1">
      <c r="B961" s="127"/>
    </row>
    <row r="962" s="109" customFormat="1" ht="24.75" customHeight="1">
      <c r="B962" s="127"/>
    </row>
    <row r="963" s="109" customFormat="1" ht="24.75" customHeight="1">
      <c r="B963" s="127"/>
    </row>
    <row r="964" s="109" customFormat="1" ht="24.75" customHeight="1">
      <c r="B964" s="127"/>
    </row>
    <row r="965" s="109" customFormat="1" ht="24.75" customHeight="1">
      <c r="B965" s="127"/>
    </row>
    <row r="966" s="109" customFormat="1" ht="24.75" customHeight="1">
      <c r="B966" s="127"/>
    </row>
    <row r="967" s="109" customFormat="1" ht="24.75" customHeight="1">
      <c r="B967" s="127"/>
    </row>
    <row r="968" s="109" customFormat="1" ht="24.75" customHeight="1">
      <c r="B968" s="127"/>
    </row>
    <row r="969" s="109" customFormat="1" ht="24.75" customHeight="1">
      <c r="B969" s="127"/>
    </row>
    <row r="970" s="109" customFormat="1" ht="24.75" customHeight="1">
      <c r="B970" s="127"/>
    </row>
    <row r="971" s="109" customFormat="1" ht="24.75" customHeight="1">
      <c r="B971" s="127"/>
    </row>
    <row r="972" s="109" customFormat="1" ht="24.75" customHeight="1">
      <c r="B972" s="127"/>
    </row>
    <row r="973" s="109" customFormat="1" ht="24.75" customHeight="1">
      <c r="B973" s="127"/>
    </row>
    <row r="974" s="109" customFormat="1" ht="24.75" customHeight="1">
      <c r="B974" s="127"/>
    </row>
    <row r="975" s="109" customFormat="1" ht="24.75" customHeight="1">
      <c r="B975" s="127"/>
    </row>
    <row r="976" s="109" customFormat="1" ht="24.75" customHeight="1">
      <c r="B976" s="127"/>
    </row>
    <row r="977" s="109" customFormat="1" ht="24.75" customHeight="1">
      <c r="B977" s="127"/>
    </row>
    <row r="978" s="109" customFormat="1" ht="24.75" customHeight="1">
      <c r="B978" s="127"/>
    </row>
    <row r="979" s="109" customFormat="1" ht="24.75" customHeight="1">
      <c r="B979" s="127"/>
    </row>
    <row r="980" s="109" customFormat="1" ht="24.75" customHeight="1">
      <c r="B980" s="127"/>
    </row>
    <row r="981" s="109" customFormat="1" ht="24.75" customHeight="1">
      <c r="B981" s="127"/>
    </row>
    <row r="982" s="109" customFormat="1" ht="24.75" customHeight="1">
      <c r="B982" s="127"/>
    </row>
    <row r="983" s="109" customFormat="1" ht="24.75" customHeight="1">
      <c r="B983" s="127"/>
    </row>
    <row r="984" s="109" customFormat="1" ht="24.75" customHeight="1">
      <c r="B984" s="127"/>
    </row>
    <row r="985" s="109" customFormat="1" ht="24.75" customHeight="1">
      <c r="B985" s="127"/>
    </row>
    <row r="986" s="109" customFormat="1" ht="24.75" customHeight="1">
      <c r="B986" s="127"/>
    </row>
    <row r="987" s="109" customFormat="1" ht="24.75" customHeight="1">
      <c r="B987" s="127"/>
    </row>
    <row r="988" s="109" customFormat="1" ht="24.75" customHeight="1">
      <c r="B988" s="127"/>
    </row>
    <row r="989" s="109" customFormat="1" ht="24.75" customHeight="1">
      <c r="B989" s="127"/>
    </row>
    <row r="990" s="109" customFormat="1" ht="24.75" customHeight="1">
      <c r="B990" s="127"/>
    </row>
    <row r="991" s="109" customFormat="1" ht="24.75" customHeight="1">
      <c r="B991" s="127"/>
    </row>
    <row r="992" s="109" customFormat="1" ht="24.75" customHeight="1">
      <c r="B992" s="127"/>
    </row>
    <row r="993" s="109" customFormat="1" ht="24.75" customHeight="1">
      <c r="B993" s="127"/>
    </row>
    <row r="994" s="109" customFormat="1" ht="24.75" customHeight="1">
      <c r="B994" s="127"/>
    </row>
    <row r="995" s="109" customFormat="1" ht="24.75" customHeight="1">
      <c r="B995" s="127"/>
    </row>
    <row r="996" s="109" customFormat="1" ht="24.75" customHeight="1">
      <c r="B996" s="127"/>
    </row>
    <row r="997" s="109" customFormat="1" ht="24.75" customHeight="1">
      <c r="B997" s="127"/>
    </row>
    <row r="998" s="109" customFormat="1" ht="24.75" customHeight="1">
      <c r="B998" s="127"/>
    </row>
    <row r="999" s="109" customFormat="1" ht="24.75" customHeight="1">
      <c r="B999" s="127"/>
    </row>
  </sheetData>
  <sheetProtection/>
  <mergeCells count="58">
    <mergeCell ref="A1:C1"/>
    <mergeCell ref="F1:I1"/>
    <mergeCell ref="J1:M1"/>
    <mergeCell ref="N1:Q1"/>
    <mergeCell ref="R1:U1"/>
    <mergeCell ref="V1:Y1"/>
    <mergeCell ref="Z1:AC1"/>
    <mergeCell ref="AD1:AG1"/>
    <mergeCell ref="AH1:AK1"/>
    <mergeCell ref="AL1:AO1"/>
    <mergeCell ref="AP1:AS1"/>
    <mergeCell ref="AT1:AW1"/>
    <mergeCell ref="AX1:BA1"/>
    <mergeCell ref="BB1:BE1"/>
    <mergeCell ref="BF1:BI1"/>
    <mergeCell ref="BJ1:BM1"/>
    <mergeCell ref="BN1:BQ1"/>
    <mergeCell ref="BR1:BU1"/>
    <mergeCell ref="BV1:BY1"/>
    <mergeCell ref="BZ1:CC1"/>
    <mergeCell ref="CD1:CG1"/>
    <mergeCell ref="CH1:CK1"/>
    <mergeCell ref="CL1:CO1"/>
    <mergeCell ref="CP1:CS1"/>
    <mergeCell ref="CT1:CW1"/>
    <mergeCell ref="CX1:DA1"/>
    <mergeCell ref="DB1:DE1"/>
    <mergeCell ref="DF1:DI1"/>
    <mergeCell ref="DJ1:DM1"/>
    <mergeCell ref="DN1:DQ1"/>
    <mergeCell ref="DR1:DU1"/>
    <mergeCell ref="DV1:DY1"/>
    <mergeCell ref="DZ1:EC1"/>
    <mergeCell ref="ED1:EG1"/>
    <mergeCell ref="EH1:EK1"/>
    <mergeCell ref="EL1:EO1"/>
    <mergeCell ref="EP1:ES1"/>
    <mergeCell ref="ET1:EW1"/>
    <mergeCell ref="EX1:FA1"/>
    <mergeCell ref="FB1:FE1"/>
    <mergeCell ref="FF1:FI1"/>
    <mergeCell ref="FJ1:FM1"/>
    <mergeCell ref="FN1:FQ1"/>
    <mergeCell ref="FR1:FU1"/>
    <mergeCell ref="FV1:FY1"/>
    <mergeCell ref="FZ1:GC1"/>
    <mergeCell ref="GD1:GG1"/>
    <mergeCell ref="GH1:GK1"/>
    <mergeCell ref="GL1:GO1"/>
    <mergeCell ref="GP1:GS1"/>
    <mergeCell ref="GT1:GW1"/>
    <mergeCell ref="GX1:HA1"/>
    <mergeCell ref="HB1:HE1"/>
    <mergeCell ref="HF1:HI1"/>
    <mergeCell ref="HJ1:HM1"/>
    <mergeCell ref="HN1:HQ1"/>
    <mergeCell ref="HR1:HU1"/>
    <mergeCell ref="HV1:HY1"/>
  </mergeCells>
  <printOptions/>
  <pageMargins left="0.75" right="0.75" top="1" bottom="1" header="0.5" footer="0.5"/>
  <pageSetup orientation="portrait" paperSize="9" scale="9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7"/>
  </sheetPr>
  <dimension ref="A1:G10"/>
  <sheetViews>
    <sheetView zoomScaleSheetLayoutView="100" workbookViewId="0" topLeftCell="A1">
      <selection activeCell="A1" sqref="A1:IV65536"/>
    </sheetView>
  </sheetViews>
  <sheetFormatPr defaultColWidth="9.00390625" defaultRowHeight="21" customHeight="1"/>
  <cols>
    <col min="1" max="1" width="42.375" style="48" customWidth="1"/>
    <col min="2" max="2" width="32.75390625" style="48" customWidth="1"/>
    <col min="3" max="3" width="9.50390625" style="48" bestFit="1" customWidth="1"/>
    <col min="4" max="16384" width="9.00390625" style="48" customWidth="1"/>
  </cols>
  <sheetData>
    <row r="1" spans="1:2" s="42" customFormat="1" ht="22.5">
      <c r="A1" s="81" t="s">
        <v>1420</v>
      </c>
      <c r="B1" s="81"/>
    </row>
    <row r="2" spans="2:7" s="43" customFormat="1" ht="18" customHeight="1">
      <c r="B2" s="57" t="s">
        <v>1</v>
      </c>
      <c r="C2" s="57"/>
      <c r="D2" s="56"/>
      <c r="E2" s="56"/>
      <c r="F2" s="57"/>
      <c r="G2" s="57"/>
    </row>
    <row r="3" spans="1:2" s="47" customFormat="1" ht="28.5" customHeight="1">
      <c r="A3" s="84" t="s">
        <v>1133</v>
      </c>
      <c r="B3" s="100" t="s">
        <v>1421</v>
      </c>
    </row>
    <row r="4" spans="1:2" s="47" customFormat="1" ht="28.5" customHeight="1">
      <c r="A4" s="101" t="s">
        <v>1422</v>
      </c>
      <c r="B4" s="102">
        <f>SUM(B5:B10)</f>
        <v>6378</v>
      </c>
    </row>
    <row r="5" spans="1:2" s="47" customFormat="1" ht="28.5" customHeight="1">
      <c r="A5" s="103" t="s">
        <v>105</v>
      </c>
      <c r="B5" s="104">
        <v>862</v>
      </c>
    </row>
    <row r="6" spans="1:2" s="47" customFormat="1" ht="28.5" customHeight="1">
      <c r="A6" s="103" t="s">
        <v>107</v>
      </c>
      <c r="B6" s="104">
        <v>191</v>
      </c>
    </row>
    <row r="7" spans="1:2" s="47" customFormat="1" ht="28.5" customHeight="1">
      <c r="A7" s="103" t="s">
        <v>108</v>
      </c>
      <c r="B7" s="104">
        <v>1406</v>
      </c>
    </row>
    <row r="8" spans="1:2" s="47" customFormat="1" ht="28.5" customHeight="1">
      <c r="A8" s="103" t="s">
        <v>110</v>
      </c>
      <c r="B8" s="104">
        <v>0</v>
      </c>
    </row>
    <row r="9" spans="1:2" s="47" customFormat="1" ht="28.5" customHeight="1">
      <c r="A9" s="103" t="s">
        <v>111</v>
      </c>
      <c r="B9" s="104">
        <v>3919</v>
      </c>
    </row>
    <row r="10" spans="1:2" s="47" customFormat="1" ht="28.5" customHeight="1">
      <c r="A10" s="103" t="s">
        <v>112</v>
      </c>
      <c r="B10" s="105">
        <v>0</v>
      </c>
    </row>
  </sheetData>
  <sheetProtection/>
  <protectedRanges>
    <protectedRange sqref="B5:B9" name="区域1_1_2"/>
    <protectedRange sqref="B5:B9" name="区域1_2"/>
    <protectedRange sqref="B5:B9" name="区域1_1_2_1"/>
  </protectedRanges>
  <mergeCells count="2">
    <mergeCell ref="A1:B1"/>
    <mergeCell ref="D2:E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7"/>
  </sheetPr>
  <dimension ref="A1:F39"/>
  <sheetViews>
    <sheetView zoomScaleSheetLayoutView="100" workbookViewId="0" topLeftCell="A1">
      <selection activeCell="A1" sqref="A1:IV65536"/>
    </sheetView>
  </sheetViews>
  <sheetFormatPr defaultColWidth="9.00390625" defaultRowHeight="21" customHeight="1"/>
  <cols>
    <col min="1" max="1" width="46.00390625" style="92" customWidth="1"/>
    <col min="2" max="2" width="31.25390625" style="92" customWidth="1"/>
    <col min="3" max="3" width="9.50390625" style="92" bestFit="1" customWidth="1"/>
    <col min="4" max="16384" width="9.00390625" style="92" customWidth="1"/>
  </cols>
  <sheetData>
    <row r="1" spans="1:2" s="42" customFormat="1" ht="22.5">
      <c r="A1" s="81" t="s">
        <v>1423</v>
      </c>
      <c r="B1" s="81"/>
    </row>
    <row r="2" spans="2:6" s="43" customFormat="1" ht="18" customHeight="1">
      <c r="B2" s="57" t="s">
        <v>1</v>
      </c>
      <c r="C2" s="57"/>
      <c r="D2" s="56"/>
      <c r="E2" s="57"/>
      <c r="F2" s="57"/>
    </row>
    <row r="3" spans="1:2" s="47" customFormat="1" ht="28.5" customHeight="1">
      <c r="A3" s="84" t="s">
        <v>1133</v>
      </c>
      <c r="B3" s="93" t="s">
        <v>1424</v>
      </c>
    </row>
    <row r="4" spans="1:2" s="47" customFormat="1" ht="28.5" customHeight="1">
      <c r="A4" s="94" t="s">
        <v>1425</v>
      </c>
      <c r="B4" s="95">
        <f>SUM(B5:B39)</f>
        <v>47850</v>
      </c>
    </row>
    <row r="5" spans="1:2" s="47" customFormat="1" ht="28.5" customHeight="1">
      <c r="A5" s="96" t="s">
        <v>113</v>
      </c>
      <c r="B5" s="90">
        <v>0</v>
      </c>
    </row>
    <row r="6" spans="1:2" s="47" customFormat="1" ht="28.5" customHeight="1">
      <c r="A6" s="97" t="s">
        <v>114</v>
      </c>
      <c r="B6" s="98">
        <v>7081</v>
      </c>
    </row>
    <row r="7" spans="1:2" s="47" customFormat="1" ht="28.5" customHeight="1">
      <c r="A7" s="88" t="s">
        <v>115</v>
      </c>
      <c r="B7" s="98">
        <v>0</v>
      </c>
    </row>
    <row r="8" spans="1:2" s="47" customFormat="1" ht="28.5" customHeight="1">
      <c r="A8" s="88" t="s">
        <v>116</v>
      </c>
      <c r="B8" s="98">
        <v>236</v>
      </c>
    </row>
    <row r="9" spans="1:2" s="47" customFormat="1" ht="28.5" customHeight="1">
      <c r="A9" s="88" t="s">
        <v>117</v>
      </c>
      <c r="B9" s="98">
        <v>0</v>
      </c>
    </row>
    <row r="10" spans="1:2" s="47" customFormat="1" ht="28.5" customHeight="1">
      <c r="A10" s="88" t="s">
        <v>118</v>
      </c>
      <c r="B10" s="98">
        <v>0</v>
      </c>
    </row>
    <row r="11" spans="1:2" s="47" customFormat="1" ht="28.5" customHeight="1">
      <c r="A11" s="88" t="s">
        <v>125</v>
      </c>
      <c r="B11" s="98">
        <v>0</v>
      </c>
    </row>
    <row r="12" spans="1:2" s="47" customFormat="1" ht="28.5" customHeight="1">
      <c r="A12" s="88" t="s">
        <v>126</v>
      </c>
      <c r="B12" s="98">
        <v>0</v>
      </c>
    </row>
    <row r="13" spans="1:2" s="47" customFormat="1" ht="28.5" customHeight="1">
      <c r="A13" s="88" t="s">
        <v>127</v>
      </c>
      <c r="B13" s="98">
        <v>3807</v>
      </c>
    </row>
    <row r="14" spans="1:2" s="47" customFormat="1" ht="28.5" customHeight="1">
      <c r="A14" s="88" t="s">
        <v>128</v>
      </c>
      <c r="B14" s="98">
        <v>0</v>
      </c>
    </row>
    <row r="15" spans="1:2" s="47" customFormat="1" ht="28.5" customHeight="1">
      <c r="A15" s="88" t="s">
        <v>129</v>
      </c>
      <c r="B15" s="98">
        <v>0</v>
      </c>
    </row>
    <row r="16" spans="1:2" s="92" customFormat="1" ht="22.5" customHeight="1">
      <c r="A16" s="88" t="s">
        <v>130</v>
      </c>
      <c r="B16" s="98">
        <v>0</v>
      </c>
    </row>
    <row r="17" spans="1:2" s="92" customFormat="1" ht="21" customHeight="1">
      <c r="A17" s="88" t="s">
        <v>131</v>
      </c>
      <c r="B17" s="98">
        <v>0</v>
      </c>
    </row>
    <row r="18" spans="1:2" s="92" customFormat="1" ht="21" customHeight="1">
      <c r="A18" s="99" t="s">
        <v>132</v>
      </c>
      <c r="B18" s="98">
        <v>0</v>
      </c>
    </row>
    <row r="19" spans="1:2" s="92" customFormat="1" ht="21" customHeight="1">
      <c r="A19" s="99" t="s">
        <v>133</v>
      </c>
      <c r="B19" s="98">
        <v>0</v>
      </c>
    </row>
    <row r="20" spans="1:2" s="92" customFormat="1" ht="21" customHeight="1">
      <c r="A20" s="99" t="s">
        <v>134</v>
      </c>
      <c r="B20" s="98">
        <v>0</v>
      </c>
    </row>
    <row r="21" spans="1:2" s="92" customFormat="1" ht="21" customHeight="1">
      <c r="A21" s="99" t="s">
        <v>135</v>
      </c>
      <c r="B21" s="98">
        <v>70</v>
      </c>
    </row>
    <row r="22" spans="1:2" s="92" customFormat="1" ht="21" customHeight="1">
      <c r="A22" s="99" t="s">
        <v>136</v>
      </c>
      <c r="B22" s="98">
        <v>3039</v>
      </c>
    </row>
    <row r="23" spans="1:2" s="92" customFormat="1" ht="21" customHeight="1">
      <c r="A23" s="99" t="s">
        <v>137</v>
      </c>
      <c r="B23" s="98">
        <v>0</v>
      </c>
    </row>
    <row r="24" spans="1:2" s="92" customFormat="1" ht="21" customHeight="1">
      <c r="A24" s="99" t="s">
        <v>138</v>
      </c>
      <c r="B24" s="98">
        <v>0</v>
      </c>
    </row>
    <row r="25" spans="1:2" s="92" customFormat="1" ht="21" customHeight="1">
      <c r="A25" s="99" t="s">
        <v>139</v>
      </c>
      <c r="B25" s="98">
        <v>6519</v>
      </c>
    </row>
    <row r="26" spans="1:2" s="92" customFormat="1" ht="21" customHeight="1">
      <c r="A26" s="99" t="s">
        <v>1426</v>
      </c>
      <c r="B26" s="98">
        <v>8217</v>
      </c>
    </row>
    <row r="27" spans="1:2" s="92" customFormat="1" ht="21" customHeight="1">
      <c r="A27" s="99" t="s">
        <v>141</v>
      </c>
      <c r="B27" s="98">
        <v>0</v>
      </c>
    </row>
    <row r="28" spans="1:2" s="92" customFormat="1" ht="21" customHeight="1">
      <c r="A28" s="99" t="s">
        <v>142</v>
      </c>
      <c r="B28" s="98">
        <v>0</v>
      </c>
    </row>
    <row r="29" spans="1:2" s="92" customFormat="1" ht="21" customHeight="1">
      <c r="A29" s="99" t="s">
        <v>143</v>
      </c>
      <c r="B29" s="98">
        <v>247</v>
      </c>
    </row>
    <row r="30" spans="1:2" s="92" customFormat="1" ht="21" customHeight="1">
      <c r="A30" s="99" t="s">
        <v>144</v>
      </c>
      <c r="B30" s="98">
        <v>79</v>
      </c>
    </row>
    <row r="31" spans="1:2" s="92" customFormat="1" ht="21" customHeight="1">
      <c r="A31" s="99" t="s">
        <v>145</v>
      </c>
      <c r="B31" s="98">
        <v>0</v>
      </c>
    </row>
    <row r="32" spans="1:2" s="92" customFormat="1" ht="21" customHeight="1">
      <c r="A32" s="99" t="s">
        <v>146</v>
      </c>
      <c r="B32" s="98">
        <v>0</v>
      </c>
    </row>
    <row r="33" spans="1:2" s="92" customFormat="1" ht="21" customHeight="1">
      <c r="A33" s="99" t="s">
        <v>147</v>
      </c>
      <c r="B33" s="98">
        <v>0</v>
      </c>
    </row>
    <row r="34" spans="1:2" s="92" customFormat="1" ht="21" customHeight="1">
      <c r="A34" s="99" t="s">
        <v>148</v>
      </c>
      <c r="B34" s="98">
        <v>0</v>
      </c>
    </row>
    <row r="35" spans="1:2" s="92" customFormat="1" ht="21" customHeight="1">
      <c r="A35" s="99" t="s">
        <v>149</v>
      </c>
      <c r="B35" s="98">
        <v>0</v>
      </c>
    </row>
    <row r="36" spans="1:2" s="92" customFormat="1" ht="21" customHeight="1">
      <c r="A36" s="99" t="s">
        <v>150</v>
      </c>
      <c r="B36" s="98">
        <v>0</v>
      </c>
    </row>
    <row r="37" spans="1:2" s="92" customFormat="1" ht="21" customHeight="1">
      <c r="A37" s="99" t="s">
        <v>1427</v>
      </c>
      <c r="B37" s="98">
        <v>0</v>
      </c>
    </row>
    <row r="38" spans="1:2" s="92" customFormat="1" ht="21" customHeight="1">
      <c r="A38" s="99" t="s">
        <v>151</v>
      </c>
      <c r="B38" s="98">
        <v>0</v>
      </c>
    </row>
    <row r="39" spans="1:2" s="92" customFormat="1" ht="21" customHeight="1">
      <c r="A39" s="88" t="s">
        <v>152</v>
      </c>
      <c r="B39" s="89">
        <v>18555</v>
      </c>
    </row>
  </sheetData>
  <sheetProtection/>
  <protectedRanges>
    <protectedRange sqref="B6:B8 B9:B12 B13 B14:B20 B21:B22 B23:B24 B25:B26 B27:B28 B29:B30 B39 B31:B38" name="区域2_1_1"/>
    <protectedRange sqref="B6:B39" name="区域2_2"/>
    <protectedRange sqref="B6:B39" name="区域2_1_1_1"/>
  </protectedRanges>
  <mergeCells count="1">
    <mergeCell ref="A1:B1"/>
  </mergeCells>
  <printOptions horizontalCentered="1"/>
  <pageMargins left="0.75" right="0.75" top="1" bottom="1" header="0.51" footer="0.51"/>
  <pageSetup horizontalDpi="600" verticalDpi="600" orientation="portrait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7"/>
  </sheetPr>
  <dimension ref="A1:G49"/>
  <sheetViews>
    <sheetView zoomScaleSheetLayoutView="100" workbookViewId="0" topLeftCell="A1">
      <selection activeCell="A1" sqref="A1:IV65536"/>
    </sheetView>
  </sheetViews>
  <sheetFormatPr defaultColWidth="9.00390625" defaultRowHeight="21" customHeight="1"/>
  <cols>
    <col min="1" max="1" width="42.375" style="48" customWidth="1"/>
    <col min="2" max="2" width="33.625" style="80" customWidth="1"/>
    <col min="3" max="3" width="9.50390625" style="48" bestFit="1" customWidth="1"/>
    <col min="4" max="16384" width="9.00390625" style="48" customWidth="1"/>
  </cols>
  <sheetData>
    <row r="1" spans="1:2" s="42" customFormat="1" ht="22.5">
      <c r="A1" s="81" t="s">
        <v>1428</v>
      </c>
      <c r="B1" s="82"/>
    </row>
    <row r="2" spans="2:7" s="43" customFormat="1" ht="18" customHeight="1">
      <c r="B2" s="83" t="s">
        <v>1</v>
      </c>
      <c r="C2" s="57"/>
      <c r="D2" s="56"/>
      <c r="E2" s="56"/>
      <c r="F2" s="57"/>
      <c r="G2" s="57"/>
    </row>
    <row r="3" spans="1:2" s="47" customFormat="1" ht="28.5" customHeight="1">
      <c r="A3" s="84" t="s">
        <v>1133</v>
      </c>
      <c r="B3" s="85" t="s">
        <v>1429</v>
      </c>
    </row>
    <row r="4" spans="1:2" s="79" customFormat="1" ht="28.5" customHeight="1">
      <c r="A4" s="86" t="s">
        <v>1430</v>
      </c>
      <c r="B4" s="87">
        <f>SUM(B5:B27)</f>
        <v>80</v>
      </c>
    </row>
    <row r="5" spans="1:2" s="47" customFormat="1" ht="24" customHeight="1">
      <c r="A5" s="88" t="s">
        <v>153</v>
      </c>
      <c r="B5" s="89">
        <v>0</v>
      </c>
    </row>
    <row r="6" spans="1:2" s="47" customFormat="1" ht="24" customHeight="1">
      <c r="A6" s="88" t="s">
        <v>154</v>
      </c>
      <c r="B6" s="89">
        <v>0</v>
      </c>
    </row>
    <row r="7" spans="1:2" s="47" customFormat="1" ht="24" customHeight="1">
      <c r="A7" s="88" t="s">
        <v>155</v>
      </c>
      <c r="B7" s="89">
        <v>0</v>
      </c>
    </row>
    <row r="8" spans="1:2" s="47" customFormat="1" ht="24" customHeight="1">
      <c r="A8" s="88" t="s">
        <v>156</v>
      </c>
      <c r="B8" s="89">
        <v>0</v>
      </c>
    </row>
    <row r="9" spans="1:2" s="47" customFormat="1" ht="24" customHeight="1">
      <c r="A9" s="88" t="s">
        <v>157</v>
      </c>
      <c r="B9" s="89">
        <v>66</v>
      </c>
    </row>
    <row r="10" spans="1:2" s="47" customFormat="1" ht="24" customHeight="1">
      <c r="A10" s="88" t="s">
        <v>158</v>
      </c>
      <c r="B10" s="89">
        <v>0</v>
      </c>
    </row>
    <row r="11" spans="1:2" s="47" customFormat="1" ht="24" customHeight="1">
      <c r="A11" s="88" t="s">
        <v>159</v>
      </c>
      <c r="B11" s="89">
        <v>0</v>
      </c>
    </row>
    <row r="12" spans="1:2" s="47" customFormat="1" ht="24" customHeight="1">
      <c r="A12" s="88" t="s">
        <v>160</v>
      </c>
      <c r="B12" s="89">
        <v>0</v>
      </c>
    </row>
    <row r="13" spans="1:2" s="47" customFormat="1" ht="24" customHeight="1">
      <c r="A13" s="88" t="s">
        <v>161</v>
      </c>
      <c r="B13" s="89">
        <v>0</v>
      </c>
    </row>
    <row r="14" spans="1:2" s="47" customFormat="1" ht="24" customHeight="1">
      <c r="A14" s="88" t="s">
        <v>162</v>
      </c>
      <c r="B14" s="89">
        <v>0</v>
      </c>
    </row>
    <row r="15" spans="1:2" s="47" customFormat="1" ht="24" customHeight="1">
      <c r="A15" s="88" t="s">
        <v>163</v>
      </c>
      <c r="B15" s="89">
        <v>0</v>
      </c>
    </row>
    <row r="16" spans="1:2" s="47" customFormat="1" ht="24" customHeight="1">
      <c r="A16" s="88" t="s">
        <v>164</v>
      </c>
      <c r="B16" s="90">
        <v>14</v>
      </c>
    </row>
    <row r="17" spans="1:2" s="47" customFormat="1" ht="24" customHeight="1">
      <c r="A17" s="88" t="s">
        <v>165</v>
      </c>
      <c r="B17" s="89">
        <v>0</v>
      </c>
    </row>
    <row r="18" spans="1:2" s="48" customFormat="1" ht="24" customHeight="1">
      <c r="A18" s="88" t="s">
        <v>166</v>
      </c>
      <c r="B18" s="89">
        <v>0</v>
      </c>
    </row>
    <row r="19" spans="1:2" s="48" customFormat="1" ht="24" customHeight="1">
      <c r="A19" s="88" t="s">
        <v>167</v>
      </c>
      <c r="B19" s="89">
        <v>0</v>
      </c>
    </row>
    <row r="20" spans="1:2" s="48" customFormat="1" ht="24" customHeight="1">
      <c r="A20" s="88" t="s">
        <v>168</v>
      </c>
      <c r="B20" s="89">
        <v>0</v>
      </c>
    </row>
    <row r="21" spans="1:2" s="48" customFormat="1" ht="24" customHeight="1">
      <c r="A21" s="88" t="s">
        <v>169</v>
      </c>
      <c r="B21" s="89">
        <v>0</v>
      </c>
    </row>
    <row r="22" spans="1:2" s="48" customFormat="1" ht="24" customHeight="1">
      <c r="A22" s="88" t="s">
        <v>170</v>
      </c>
      <c r="B22" s="89">
        <v>0</v>
      </c>
    </row>
    <row r="23" spans="1:2" s="48" customFormat="1" ht="24" customHeight="1">
      <c r="A23" s="88" t="s">
        <v>171</v>
      </c>
      <c r="B23" s="89">
        <v>0</v>
      </c>
    </row>
    <row r="24" spans="1:2" s="48" customFormat="1" ht="24" customHeight="1">
      <c r="A24" s="88" t="s">
        <v>1431</v>
      </c>
      <c r="B24" s="89">
        <v>0</v>
      </c>
    </row>
    <row r="25" spans="1:2" s="48" customFormat="1" ht="21" customHeight="1">
      <c r="A25" s="91" t="s">
        <v>172</v>
      </c>
      <c r="B25" s="89">
        <v>0</v>
      </c>
    </row>
    <row r="26" s="48" customFormat="1" ht="21" customHeight="1">
      <c r="B26" s="80"/>
    </row>
    <row r="27" s="48" customFormat="1" ht="21" customHeight="1">
      <c r="B27" s="80"/>
    </row>
    <row r="28" s="48" customFormat="1" ht="21" customHeight="1">
      <c r="B28" s="80"/>
    </row>
    <row r="29" s="48" customFormat="1" ht="21" customHeight="1">
      <c r="B29" s="80"/>
    </row>
    <row r="30" s="48" customFormat="1" ht="21" customHeight="1">
      <c r="B30" s="80"/>
    </row>
    <row r="31" s="48" customFormat="1" ht="21" customHeight="1">
      <c r="B31" s="80"/>
    </row>
    <row r="32" s="48" customFormat="1" ht="21" customHeight="1">
      <c r="B32" s="80"/>
    </row>
    <row r="33" s="48" customFormat="1" ht="21" customHeight="1">
      <c r="B33" s="80"/>
    </row>
    <row r="34" s="48" customFormat="1" ht="21" customHeight="1">
      <c r="B34" s="80"/>
    </row>
    <row r="35" s="48" customFormat="1" ht="21" customHeight="1">
      <c r="B35" s="80"/>
    </row>
    <row r="36" s="48" customFormat="1" ht="21" customHeight="1">
      <c r="B36" s="80"/>
    </row>
    <row r="37" s="48" customFormat="1" ht="21" customHeight="1">
      <c r="B37" s="80"/>
    </row>
    <row r="38" s="48" customFormat="1" ht="21" customHeight="1">
      <c r="B38" s="80"/>
    </row>
    <row r="39" s="48" customFormat="1" ht="21" customHeight="1">
      <c r="B39" s="80"/>
    </row>
    <row r="40" s="48" customFormat="1" ht="21" customHeight="1">
      <c r="B40" s="80"/>
    </row>
    <row r="41" s="48" customFormat="1" ht="21" customHeight="1">
      <c r="B41" s="80"/>
    </row>
    <row r="42" s="48" customFormat="1" ht="21" customHeight="1">
      <c r="B42" s="80"/>
    </row>
    <row r="43" s="48" customFormat="1" ht="21" customHeight="1">
      <c r="B43" s="80"/>
    </row>
    <row r="44" s="48" customFormat="1" ht="21" customHeight="1">
      <c r="B44" s="80"/>
    </row>
    <row r="45" s="48" customFormat="1" ht="21" customHeight="1">
      <c r="B45" s="80"/>
    </row>
    <row r="46" s="48" customFormat="1" ht="21" customHeight="1">
      <c r="B46" s="80"/>
    </row>
    <row r="47" s="48" customFormat="1" ht="21" customHeight="1">
      <c r="B47" s="80"/>
    </row>
    <row r="48" s="48" customFormat="1" ht="21" customHeight="1">
      <c r="B48" s="80"/>
    </row>
    <row r="49" s="48" customFormat="1" ht="21" customHeight="1">
      <c r="B49" s="80"/>
    </row>
  </sheetData>
  <sheetProtection/>
  <mergeCells count="2">
    <mergeCell ref="A1:B1"/>
    <mergeCell ref="D2:E2"/>
  </mergeCells>
  <printOptions horizontalCentered="1"/>
  <pageMargins left="0.75" right="0.75" top="1" bottom="1" header="0.51" footer="0.51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rgb="FFFFC000"/>
  </sheetPr>
  <dimension ref="A1:IT29"/>
  <sheetViews>
    <sheetView zoomScaleSheetLayoutView="100" workbookViewId="0" topLeftCell="A1">
      <selection activeCell="A1" sqref="A1:IV65536"/>
    </sheetView>
  </sheetViews>
  <sheetFormatPr defaultColWidth="9.00390625" defaultRowHeight="21" customHeight="1"/>
  <cols>
    <col min="1" max="1" width="18.75390625" style="48" customWidth="1"/>
    <col min="2" max="2" width="42.875" style="49" customWidth="1"/>
    <col min="3" max="3" width="39.75390625" style="50" customWidth="1"/>
    <col min="4" max="13" width="9.00390625" style="48" customWidth="1"/>
    <col min="254" max="254" width="9.00390625" style="48" customWidth="1"/>
  </cols>
  <sheetData>
    <row r="1" spans="1:3" s="42" customFormat="1" ht="30.75" customHeight="1">
      <c r="A1" s="51" t="s">
        <v>1432</v>
      </c>
      <c r="B1" s="52"/>
      <c r="C1" s="53"/>
    </row>
    <row r="2" spans="2:6" s="43" customFormat="1" ht="18" customHeight="1">
      <c r="B2" s="54"/>
      <c r="C2" s="55" t="s">
        <v>1</v>
      </c>
      <c r="D2" s="56"/>
      <c r="E2" s="57"/>
      <c r="F2" s="57"/>
    </row>
    <row r="3" spans="1:254" s="44" customFormat="1" ht="36" customHeight="1">
      <c r="A3" s="58" t="s">
        <v>46</v>
      </c>
      <c r="B3" s="59"/>
      <c r="C3" s="60" t="s">
        <v>1429</v>
      </c>
      <c r="D3" s="61"/>
      <c r="E3" s="61"/>
      <c r="F3" s="61"/>
      <c r="G3" s="61"/>
      <c r="H3" s="61"/>
      <c r="I3" s="61"/>
      <c r="J3" s="61"/>
      <c r="K3" s="61"/>
      <c r="L3" s="61"/>
      <c r="M3" s="61"/>
      <c r="IT3" s="61"/>
    </row>
    <row r="4" spans="1:254" s="45" customFormat="1" ht="28.5" customHeight="1">
      <c r="A4" s="62" t="s">
        <v>1430</v>
      </c>
      <c r="B4" s="63"/>
      <c r="C4" s="64">
        <f>C5</f>
        <v>80</v>
      </c>
      <c r="D4" s="65"/>
      <c r="E4" s="65"/>
      <c r="F4" s="65"/>
      <c r="G4" s="65"/>
      <c r="H4" s="65"/>
      <c r="I4" s="65"/>
      <c r="J4" s="65"/>
      <c r="K4" s="65"/>
      <c r="L4" s="65"/>
      <c r="M4" s="65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78"/>
      <c r="CK4" s="78"/>
      <c r="CL4" s="78"/>
      <c r="CM4" s="78"/>
      <c r="CN4" s="78"/>
      <c r="CO4" s="78"/>
      <c r="CP4" s="78"/>
      <c r="CQ4" s="78"/>
      <c r="CR4" s="78"/>
      <c r="CS4" s="78"/>
      <c r="CT4" s="78"/>
      <c r="CU4" s="78"/>
      <c r="CV4" s="78"/>
      <c r="CW4" s="78"/>
      <c r="CX4" s="78"/>
      <c r="CY4" s="78"/>
      <c r="CZ4" s="78"/>
      <c r="DA4" s="78"/>
      <c r="DB4" s="78"/>
      <c r="DC4" s="78"/>
      <c r="DD4" s="78"/>
      <c r="DE4" s="78"/>
      <c r="DF4" s="78"/>
      <c r="DG4" s="78"/>
      <c r="DH4" s="78"/>
      <c r="DI4" s="78"/>
      <c r="DJ4" s="78"/>
      <c r="DK4" s="78"/>
      <c r="DL4" s="78"/>
      <c r="DM4" s="78"/>
      <c r="DN4" s="78"/>
      <c r="DO4" s="78"/>
      <c r="DP4" s="78"/>
      <c r="DQ4" s="78"/>
      <c r="DR4" s="78"/>
      <c r="DS4" s="78"/>
      <c r="DT4" s="78"/>
      <c r="DU4" s="78"/>
      <c r="DV4" s="78"/>
      <c r="DW4" s="78"/>
      <c r="DX4" s="78"/>
      <c r="DY4" s="78"/>
      <c r="DZ4" s="78"/>
      <c r="EA4" s="78"/>
      <c r="EB4" s="78"/>
      <c r="EC4" s="78"/>
      <c r="ED4" s="78"/>
      <c r="EE4" s="78"/>
      <c r="EF4" s="78"/>
      <c r="EG4" s="78"/>
      <c r="EH4" s="78"/>
      <c r="EI4" s="78"/>
      <c r="EJ4" s="78"/>
      <c r="EK4" s="78"/>
      <c r="EL4" s="78"/>
      <c r="EM4" s="78"/>
      <c r="EN4" s="78"/>
      <c r="EO4" s="78"/>
      <c r="EP4" s="78"/>
      <c r="EQ4" s="78"/>
      <c r="ER4" s="78"/>
      <c r="ES4" s="78"/>
      <c r="ET4" s="78"/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8"/>
      <c r="FK4" s="78"/>
      <c r="FL4" s="78"/>
      <c r="FM4" s="78"/>
      <c r="FN4" s="78"/>
      <c r="FO4" s="78"/>
      <c r="FP4" s="78"/>
      <c r="FQ4" s="78"/>
      <c r="FR4" s="78"/>
      <c r="FS4" s="78"/>
      <c r="FT4" s="78"/>
      <c r="FU4" s="78"/>
      <c r="FV4" s="78"/>
      <c r="FW4" s="78"/>
      <c r="FX4" s="78"/>
      <c r="FY4" s="78"/>
      <c r="FZ4" s="78"/>
      <c r="GA4" s="78"/>
      <c r="GB4" s="78"/>
      <c r="GC4" s="78"/>
      <c r="GD4" s="78"/>
      <c r="GE4" s="78"/>
      <c r="GF4" s="78"/>
      <c r="GG4" s="78"/>
      <c r="GH4" s="78"/>
      <c r="GI4" s="78"/>
      <c r="GJ4" s="78"/>
      <c r="GK4" s="78"/>
      <c r="GL4" s="78"/>
      <c r="GM4" s="78"/>
      <c r="GN4" s="78"/>
      <c r="GO4" s="78"/>
      <c r="GP4" s="78"/>
      <c r="GQ4" s="78"/>
      <c r="GR4" s="78"/>
      <c r="GS4" s="78"/>
      <c r="GT4" s="78"/>
      <c r="GU4" s="78"/>
      <c r="GV4" s="78"/>
      <c r="GW4" s="78"/>
      <c r="GX4" s="78"/>
      <c r="GY4" s="78"/>
      <c r="GZ4" s="78"/>
      <c r="HA4" s="78"/>
      <c r="HB4" s="78"/>
      <c r="HC4" s="78"/>
      <c r="HD4" s="78"/>
      <c r="HE4" s="78"/>
      <c r="HF4" s="78"/>
      <c r="HG4" s="78"/>
      <c r="HH4" s="78"/>
      <c r="HI4" s="78"/>
      <c r="HJ4" s="78"/>
      <c r="HK4" s="78"/>
      <c r="HL4" s="78"/>
      <c r="HM4" s="78"/>
      <c r="HN4" s="78"/>
      <c r="HO4" s="78"/>
      <c r="HP4" s="78"/>
      <c r="HQ4" s="78"/>
      <c r="HR4" s="78"/>
      <c r="HS4" s="78"/>
      <c r="HT4" s="78"/>
      <c r="HU4" s="78"/>
      <c r="HV4" s="78"/>
      <c r="HW4" s="78"/>
      <c r="HX4" s="78"/>
      <c r="HY4" s="78"/>
      <c r="HZ4" s="78"/>
      <c r="IA4" s="78"/>
      <c r="IB4" s="78"/>
      <c r="IC4" s="78"/>
      <c r="ID4" s="78"/>
      <c r="IE4" s="78"/>
      <c r="IF4" s="78"/>
      <c r="IG4" s="78"/>
      <c r="IH4" s="78"/>
      <c r="II4" s="78"/>
      <c r="IJ4" s="78"/>
      <c r="IK4" s="78"/>
      <c r="IL4" s="78"/>
      <c r="IM4" s="78"/>
      <c r="IN4" s="78"/>
      <c r="IO4" s="78"/>
      <c r="IP4" s="78"/>
      <c r="IQ4" s="78"/>
      <c r="IR4" s="78"/>
      <c r="IS4" s="78"/>
      <c r="IT4" s="65"/>
    </row>
    <row r="5" spans="1:254" s="46" customFormat="1" ht="28.5" customHeight="1">
      <c r="A5" s="66" t="s">
        <v>1433</v>
      </c>
      <c r="B5" s="67" t="s">
        <v>1434</v>
      </c>
      <c r="C5" s="68">
        <f>SUM(C6:C12)</f>
        <v>80</v>
      </c>
      <c r="D5" s="69"/>
      <c r="E5" s="69"/>
      <c r="F5" s="69"/>
      <c r="G5" s="69"/>
      <c r="H5" s="69"/>
      <c r="I5" s="69"/>
      <c r="J5" s="69"/>
      <c r="K5" s="69"/>
      <c r="L5" s="69"/>
      <c r="M5" s="69"/>
      <c r="IT5" s="69"/>
    </row>
    <row r="6" spans="1:254" s="47" customFormat="1" ht="28.5" customHeight="1">
      <c r="A6" s="70">
        <v>2050201</v>
      </c>
      <c r="B6" s="71" t="s">
        <v>1435</v>
      </c>
      <c r="C6" s="72">
        <v>55</v>
      </c>
      <c r="D6" s="73"/>
      <c r="E6" s="73"/>
      <c r="F6" s="73"/>
      <c r="G6" s="73"/>
      <c r="H6" s="73"/>
      <c r="I6" s="73"/>
      <c r="J6" s="73"/>
      <c r="K6" s="73"/>
      <c r="L6" s="73"/>
      <c r="M6" s="73"/>
      <c r="IT6" s="73"/>
    </row>
    <row r="7" spans="1:254" s="47" customFormat="1" ht="28.5" customHeight="1">
      <c r="A7" s="70" t="s">
        <v>1436</v>
      </c>
      <c r="B7" s="71" t="s">
        <v>1437</v>
      </c>
      <c r="C7" s="72">
        <v>11</v>
      </c>
      <c r="D7" s="73"/>
      <c r="E7" s="73"/>
      <c r="F7" s="73"/>
      <c r="G7" s="73"/>
      <c r="H7" s="73"/>
      <c r="I7" s="73"/>
      <c r="J7" s="73"/>
      <c r="K7" s="73"/>
      <c r="L7" s="73"/>
      <c r="M7" s="73"/>
      <c r="IT7" s="73"/>
    </row>
    <row r="8" spans="1:254" s="47" customFormat="1" ht="28.5" customHeight="1">
      <c r="A8" s="70">
        <v>2130306</v>
      </c>
      <c r="B8" s="71" t="s">
        <v>1438</v>
      </c>
      <c r="C8" s="72">
        <v>14</v>
      </c>
      <c r="D8" s="73"/>
      <c r="E8" s="73"/>
      <c r="F8" s="73"/>
      <c r="G8" s="73"/>
      <c r="H8" s="73"/>
      <c r="I8" s="73"/>
      <c r="J8" s="73"/>
      <c r="K8" s="73"/>
      <c r="L8" s="73"/>
      <c r="M8" s="73"/>
      <c r="IT8" s="73"/>
    </row>
    <row r="9" spans="1:254" s="47" customFormat="1" ht="28.5" customHeight="1">
      <c r="A9" s="70"/>
      <c r="B9" s="71"/>
      <c r="C9" s="72"/>
      <c r="D9" s="73"/>
      <c r="E9" s="73"/>
      <c r="F9" s="73"/>
      <c r="G9" s="73"/>
      <c r="H9" s="73"/>
      <c r="I9" s="73"/>
      <c r="J9" s="73"/>
      <c r="K9" s="73"/>
      <c r="L9" s="73"/>
      <c r="M9" s="73"/>
      <c r="IT9" s="73"/>
    </row>
    <row r="10" spans="1:254" s="47" customFormat="1" ht="28.5" customHeight="1">
      <c r="A10" s="74"/>
      <c r="B10" s="71"/>
      <c r="C10" s="75"/>
      <c r="D10" s="73"/>
      <c r="E10" s="73"/>
      <c r="F10" s="73"/>
      <c r="G10" s="73"/>
      <c r="H10" s="73"/>
      <c r="I10" s="73"/>
      <c r="J10" s="73"/>
      <c r="K10" s="73"/>
      <c r="L10" s="73"/>
      <c r="M10" s="73"/>
      <c r="IT10" s="73"/>
    </row>
    <row r="11" spans="1:254" s="47" customFormat="1" ht="28.5" customHeight="1">
      <c r="A11" s="74"/>
      <c r="B11" s="71"/>
      <c r="C11" s="75"/>
      <c r="D11" s="73"/>
      <c r="E11" s="73"/>
      <c r="F11" s="73"/>
      <c r="G11" s="73"/>
      <c r="H11" s="73"/>
      <c r="I11" s="73"/>
      <c r="J11" s="73"/>
      <c r="K11" s="73"/>
      <c r="L11" s="73"/>
      <c r="M11" s="73"/>
      <c r="IT11" s="73"/>
    </row>
    <row r="12" spans="1:254" s="47" customFormat="1" ht="28.5" customHeight="1">
      <c r="A12" s="76"/>
      <c r="B12" s="71"/>
      <c r="C12" s="77"/>
      <c r="D12" s="73"/>
      <c r="E12" s="73"/>
      <c r="F12" s="73"/>
      <c r="G12" s="73"/>
      <c r="H12" s="73"/>
      <c r="I12" s="73"/>
      <c r="J12" s="73"/>
      <c r="K12" s="73"/>
      <c r="L12" s="73"/>
      <c r="M12" s="73"/>
      <c r="IT12" s="73"/>
    </row>
    <row r="13" spans="1:254" s="47" customFormat="1" ht="28.5" customHeight="1">
      <c r="A13" s="76"/>
      <c r="B13" s="71"/>
      <c r="C13" s="77"/>
      <c r="D13" s="73"/>
      <c r="E13" s="73"/>
      <c r="F13" s="73"/>
      <c r="G13" s="73"/>
      <c r="H13" s="73"/>
      <c r="I13" s="73"/>
      <c r="J13" s="73"/>
      <c r="K13" s="73"/>
      <c r="L13" s="73"/>
      <c r="M13" s="73"/>
      <c r="IT13" s="73"/>
    </row>
    <row r="14" spans="1:254" s="47" customFormat="1" ht="28.5" customHeight="1">
      <c r="A14" s="76"/>
      <c r="B14" s="71"/>
      <c r="C14" s="77"/>
      <c r="D14" s="73"/>
      <c r="E14" s="73"/>
      <c r="F14" s="73"/>
      <c r="G14" s="73"/>
      <c r="H14" s="73"/>
      <c r="I14" s="73"/>
      <c r="J14" s="73"/>
      <c r="K14" s="73"/>
      <c r="L14" s="73"/>
      <c r="M14" s="73"/>
      <c r="IT14" s="73"/>
    </row>
    <row r="15" spans="1:254" s="47" customFormat="1" ht="28.5" customHeight="1">
      <c r="A15" s="76"/>
      <c r="B15" s="71"/>
      <c r="C15" s="77"/>
      <c r="D15" s="73"/>
      <c r="E15" s="73"/>
      <c r="F15" s="73"/>
      <c r="G15" s="73"/>
      <c r="H15" s="73"/>
      <c r="I15" s="73"/>
      <c r="J15" s="73"/>
      <c r="K15" s="73"/>
      <c r="L15" s="73"/>
      <c r="M15" s="73"/>
      <c r="IT15" s="73"/>
    </row>
    <row r="16" spans="1:11" s="47" customFormat="1" ht="21" customHeight="1">
      <c r="A16" s="48"/>
      <c r="B16" s="49"/>
      <c r="C16" s="50"/>
      <c r="D16" s="48"/>
      <c r="E16" s="48"/>
      <c r="F16" s="48"/>
      <c r="G16" s="48"/>
      <c r="H16" s="48"/>
      <c r="I16" s="48"/>
      <c r="J16" s="48"/>
      <c r="K16" s="48"/>
    </row>
    <row r="17" spans="1:11" s="47" customFormat="1" ht="21" customHeight="1">
      <c r="A17" s="48"/>
      <c r="B17" s="49"/>
      <c r="C17" s="50"/>
      <c r="D17" s="48"/>
      <c r="E17" s="48"/>
      <c r="F17" s="48"/>
      <c r="G17" s="48"/>
      <c r="H17" s="48"/>
      <c r="I17" s="48"/>
      <c r="J17" s="48"/>
      <c r="K17" s="48"/>
    </row>
    <row r="18" spans="1:11" s="47" customFormat="1" ht="21" customHeight="1">
      <c r="A18" s="48"/>
      <c r="B18" s="49"/>
      <c r="C18" s="50"/>
      <c r="D18" s="48"/>
      <c r="E18" s="48"/>
      <c r="F18" s="48"/>
      <c r="G18" s="48"/>
      <c r="H18" s="48"/>
      <c r="I18" s="48"/>
      <c r="J18" s="48"/>
      <c r="K18" s="48"/>
    </row>
    <row r="19" spans="1:11" s="47" customFormat="1" ht="21" customHeight="1">
      <c r="A19" s="48"/>
      <c r="B19" s="49"/>
      <c r="C19" s="50"/>
      <c r="D19" s="48"/>
      <c r="E19" s="48"/>
      <c r="F19" s="48"/>
      <c r="G19" s="48"/>
      <c r="H19" s="48"/>
      <c r="I19" s="48"/>
      <c r="J19" s="48"/>
      <c r="K19" s="48"/>
    </row>
    <row r="20" spans="1:11" s="47" customFormat="1" ht="21" customHeight="1">
      <c r="A20" s="48"/>
      <c r="B20" s="49"/>
      <c r="C20" s="50"/>
      <c r="D20" s="48"/>
      <c r="E20" s="48"/>
      <c r="F20" s="48"/>
      <c r="G20" s="48"/>
      <c r="H20" s="48"/>
      <c r="I20" s="48"/>
      <c r="J20" s="48"/>
      <c r="K20" s="48"/>
    </row>
    <row r="21" spans="1:11" s="47" customFormat="1" ht="21" customHeight="1">
      <c r="A21" s="48"/>
      <c r="B21" s="49"/>
      <c r="C21" s="50"/>
      <c r="D21" s="48"/>
      <c r="E21" s="48"/>
      <c r="F21" s="48"/>
      <c r="G21" s="48"/>
      <c r="H21" s="48"/>
      <c r="I21" s="48"/>
      <c r="J21" s="48"/>
      <c r="K21" s="48"/>
    </row>
    <row r="22" spans="1:11" s="47" customFormat="1" ht="21" customHeight="1">
      <c r="A22" s="48"/>
      <c r="B22" s="49"/>
      <c r="C22" s="50"/>
      <c r="D22" s="48"/>
      <c r="E22" s="48"/>
      <c r="F22" s="48"/>
      <c r="G22" s="48"/>
      <c r="H22" s="48"/>
      <c r="I22" s="48"/>
      <c r="J22" s="48"/>
      <c r="K22" s="48"/>
    </row>
    <row r="23" spans="1:11" s="47" customFormat="1" ht="21" customHeight="1">
      <c r="A23" s="48"/>
      <c r="B23" s="49"/>
      <c r="C23" s="50"/>
      <c r="D23" s="48"/>
      <c r="E23" s="48"/>
      <c r="F23" s="48"/>
      <c r="G23" s="48"/>
      <c r="H23" s="48"/>
      <c r="I23" s="48"/>
      <c r="J23" s="48"/>
      <c r="K23" s="48"/>
    </row>
    <row r="24" spans="1:11" s="47" customFormat="1" ht="21" customHeight="1">
      <c r="A24" s="48"/>
      <c r="B24" s="49"/>
      <c r="C24" s="50"/>
      <c r="D24" s="48"/>
      <c r="E24" s="48"/>
      <c r="F24" s="48"/>
      <c r="G24" s="48"/>
      <c r="H24" s="48"/>
      <c r="I24" s="48"/>
      <c r="J24" s="48"/>
      <c r="K24" s="48"/>
    </row>
    <row r="25" spans="1:11" s="47" customFormat="1" ht="21" customHeight="1">
      <c r="A25" s="48"/>
      <c r="B25" s="49"/>
      <c r="C25" s="50"/>
      <c r="D25" s="48"/>
      <c r="E25" s="48"/>
      <c r="F25" s="48"/>
      <c r="G25" s="48"/>
      <c r="H25" s="48"/>
      <c r="I25" s="48"/>
      <c r="J25" s="48"/>
      <c r="K25" s="48"/>
    </row>
    <row r="26" spans="1:11" s="47" customFormat="1" ht="21" customHeight="1">
      <c r="A26" s="48"/>
      <c r="B26" s="49"/>
      <c r="C26" s="50"/>
      <c r="D26" s="48"/>
      <c r="E26" s="48"/>
      <c r="F26" s="48"/>
      <c r="G26" s="48"/>
      <c r="H26" s="48"/>
      <c r="I26" s="48"/>
      <c r="J26" s="48"/>
      <c r="K26" s="48"/>
    </row>
    <row r="27" spans="1:11" s="47" customFormat="1" ht="21" customHeight="1">
      <c r="A27" s="48"/>
      <c r="B27" s="49"/>
      <c r="C27" s="50"/>
      <c r="D27" s="48"/>
      <c r="E27" s="48"/>
      <c r="F27" s="48"/>
      <c r="G27" s="48"/>
      <c r="H27" s="48"/>
      <c r="I27" s="48"/>
      <c r="J27" s="48"/>
      <c r="K27" s="48"/>
    </row>
    <row r="28" spans="1:11" s="47" customFormat="1" ht="21" customHeight="1">
      <c r="A28" s="48"/>
      <c r="B28" s="49"/>
      <c r="C28" s="50"/>
      <c r="D28" s="48"/>
      <c r="E28" s="48"/>
      <c r="F28" s="48"/>
      <c r="G28" s="48"/>
      <c r="H28" s="48"/>
      <c r="I28" s="48"/>
      <c r="J28" s="48"/>
      <c r="K28" s="48"/>
    </row>
    <row r="29" spans="1:11" s="47" customFormat="1" ht="21" customHeight="1">
      <c r="A29" s="48"/>
      <c r="B29" s="49"/>
      <c r="C29" s="50"/>
      <c r="D29" s="48"/>
      <c r="E29" s="48"/>
      <c r="F29" s="48"/>
      <c r="G29" s="48"/>
      <c r="H29" s="48"/>
      <c r="I29" s="48"/>
      <c r="J29" s="48"/>
      <c r="K29" s="48"/>
    </row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</sheetData>
  <sheetProtection/>
  <mergeCells count="3">
    <mergeCell ref="A1:C1"/>
    <mergeCell ref="A3:B3"/>
    <mergeCell ref="A4:B4"/>
  </mergeCells>
  <printOptions horizontalCentered="1"/>
  <pageMargins left="0.7513888888888889" right="0.7513888888888889" top="1" bottom="1" header="0.5" footer="0.5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rgb="FFFFC000"/>
  </sheetPr>
  <dimension ref="A1:B19"/>
  <sheetViews>
    <sheetView zoomScaleSheetLayoutView="100" workbookViewId="0" topLeftCell="A1">
      <selection activeCell="L17" sqref="L17"/>
    </sheetView>
  </sheetViews>
  <sheetFormatPr defaultColWidth="6.75390625" defaultRowHeight="14.25"/>
  <cols>
    <col min="1" max="1" width="58.375" style="21" customWidth="1"/>
    <col min="2" max="2" width="20.125" style="25" customWidth="1"/>
    <col min="3" max="16384" width="6.75390625" style="21" customWidth="1"/>
  </cols>
  <sheetData>
    <row r="1" spans="1:2" s="21" customFormat="1" ht="27.75" customHeight="1">
      <c r="A1" s="26" t="s">
        <v>1439</v>
      </c>
      <c r="B1" s="27"/>
    </row>
    <row r="2" spans="1:2" s="21" customFormat="1" ht="21" customHeight="1">
      <c r="A2" s="28"/>
      <c r="B2" s="29" t="s">
        <v>1440</v>
      </c>
    </row>
    <row r="3" spans="1:2" s="22" customFormat="1" ht="25.5" customHeight="1">
      <c r="A3" s="30" t="s">
        <v>1301</v>
      </c>
      <c r="B3" s="31" t="s">
        <v>179</v>
      </c>
    </row>
    <row r="4" spans="1:2" s="23" customFormat="1" ht="25.5" customHeight="1">
      <c r="A4" s="32" t="s">
        <v>1441</v>
      </c>
      <c r="B4" s="33">
        <f>SUM(B5:B5)</f>
        <v>140</v>
      </c>
    </row>
    <row r="5" spans="1:2" s="24" customFormat="1" ht="25.5" customHeight="1">
      <c r="A5" s="34" t="s">
        <v>1442</v>
      </c>
      <c r="B5" s="35">
        <v>140</v>
      </c>
    </row>
    <row r="6" spans="1:2" s="23" customFormat="1" ht="25.5" customHeight="1">
      <c r="A6" s="36" t="s">
        <v>1443</v>
      </c>
      <c r="B6" s="37">
        <f>SUM(B7:B11)</f>
        <v>2461</v>
      </c>
    </row>
    <row r="7" spans="1:2" s="24" customFormat="1" ht="25.5" customHeight="1">
      <c r="A7" s="34" t="s">
        <v>1444</v>
      </c>
      <c r="B7" s="35">
        <v>320</v>
      </c>
    </row>
    <row r="8" spans="1:2" s="24" customFormat="1" ht="25.5" customHeight="1">
      <c r="A8" s="34" t="s">
        <v>1445</v>
      </c>
      <c r="B8" s="35">
        <v>220</v>
      </c>
    </row>
    <row r="9" spans="1:2" s="24" customFormat="1" ht="25.5" customHeight="1">
      <c r="A9" s="34" t="s">
        <v>1446</v>
      </c>
      <c r="B9" s="35">
        <v>200</v>
      </c>
    </row>
    <row r="10" spans="1:2" s="24" customFormat="1" ht="25.5" customHeight="1">
      <c r="A10" s="34" t="s">
        <v>1447</v>
      </c>
      <c r="B10" s="35">
        <v>1721</v>
      </c>
    </row>
    <row r="11" spans="1:2" s="24" customFormat="1" ht="25.5" customHeight="1">
      <c r="A11" s="38"/>
      <c r="B11" s="39"/>
    </row>
    <row r="12" spans="1:2" s="24" customFormat="1" ht="25.5" customHeight="1">
      <c r="A12" s="38"/>
      <c r="B12" s="39"/>
    </row>
    <row r="13" spans="1:2" s="24" customFormat="1" ht="25.5" customHeight="1">
      <c r="A13" s="38"/>
      <c r="B13" s="39"/>
    </row>
    <row r="14" spans="1:2" s="24" customFormat="1" ht="25.5" customHeight="1">
      <c r="A14" s="40"/>
      <c r="B14" s="39"/>
    </row>
    <row r="15" spans="1:2" s="24" customFormat="1" ht="25.5" customHeight="1">
      <c r="A15" s="38" t="s">
        <v>77</v>
      </c>
      <c r="B15" s="39">
        <f>B4+B6</f>
        <v>2601</v>
      </c>
    </row>
    <row r="16" s="24" customFormat="1" ht="25.5" customHeight="1">
      <c r="B16" s="41"/>
    </row>
    <row r="17" s="24" customFormat="1" ht="25.5" customHeight="1">
      <c r="B17" s="41"/>
    </row>
    <row r="18" s="24" customFormat="1" ht="25.5" customHeight="1">
      <c r="B18" s="41"/>
    </row>
    <row r="19" s="24" customFormat="1" ht="25.5" customHeight="1">
      <c r="B19" s="41"/>
    </row>
  </sheetData>
  <sheetProtection/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rgb="FFFFC000"/>
  </sheetPr>
  <dimension ref="A1:E11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46.125" style="1" customWidth="1"/>
    <col min="2" max="3" width="31.75390625" style="4" customWidth="1"/>
    <col min="4" max="4" width="16.125" style="5" customWidth="1"/>
    <col min="5" max="5" width="13.75390625" style="0" bestFit="1" customWidth="1"/>
    <col min="6" max="16384" width="9.00390625" style="1" customWidth="1"/>
  </cols>
  <sheetData>
    <row r="1" spans="1:5" s="1" customFormat="1" ht="14.25">
      <c r="A1" s="6" t="s">
        <v>1448</v>
      </c>
      <c r="B1" s="7"/>
      <c r="C1" s="7"/>
      <c r="D1" s="6"/>
      <c r="E1"/>
    </row>
    <row r="2" spans="1:5" s="1" customFormat="1" ht="14.25">
      <c r="A2" s="8"/>
      <c r="B2" s="7"/>
      <c r="C2" s="7"/>
      <c r="D2" s="6"/>
      <c r="E2"/>
    </row>
    <row r="3" spans="1:5" s="1" customFormat="1" ht="21" customHeight="1">
      <c r="A3" s="9"/>
      <c r="B3" s="4"/>
      <c r="C3" s="4"/>
      <c r="D3" s="10" t="s">
        <v>1</v>
      </c>
      <c r="E3"/>
    </row>
    <row r="4" spans="1:5" s="2" customFormat="1" ht="33.75" customHeight="1">
      <c r="A4" s="11" t="s">
        <v>1449</v>
      </c>
      <c r="B4" s="12" t="s">
        <v>1450</v>
      </c>
      <c r="C4" s="12" t="s">
        <v>1451</v>
      </c>
      <c r="D4" s="13" t="s">
        <v>1452</v>
      </c>
      <c r="E4" s="14"/>
    </row>
    <row r="5" spans="1:5" s="1" customFormat="1" ht="34.5" customHeight="1">
      <c r="A5" s="15" t="s">
        <v>1453</v>
      </c>
      <c r="B5" s="16">
        <f>B7+B8</f>
        <v>1034.82</v>
      </c>
      <c r="C5" s="16">
        <f>C7+C8</f>
        <v>946.47</v>
      </c>
      <c r="D5" s="17">
        <f aca="true" t="shared" si="0" ref="D5:D10">(C5-B5)/B5</f>
        <v>-0.08537716704354373</v>
      </c>
      <c r="E5"/>
    </row>
    <row r="6" spans="1:5" s="1" customFormat="1" ht="21" customHeight="1">
      <c r="A6" s="18" t="s">
        <v>1454</v>
      </c>
      <c r="B6" s="16">
        <v>0</v>
      </c>
      <c r="C6" s="16">
        <v>0</v>
      </c>
      <c r="D6" s="17"/>
      <c r="E6"/>
    </row>
    <row r="7" spans="1:5" s="1" customFormat="1" ht="21" customHeight="1">
      <c r="A7" s="18" t="s">
        <v>1455</v>
      </c>
      <c r="B7" s="16">
        <v>140.91</v>
      </c>
      <c r="C7" s="16">
        <v>142.68</v>
      </c>
      <c r="D7" s="17">
        <f t="shared" si="0"/>
        <v>0.012561209282520832</v>
      </c>
      <c r="E7"/>
    </row>
    <row r="8" spans="1:5" s="1" customFormat="1" ht="21" customHeight="1">
      <c r="A8" s="18" t="s">
        <v>1456</v>
      </c>
      <c r="B8" s="16">
        <f>B9+B10</f>
        <v>893.91</v>
      </c>
      <c r="C8" s="16">
        <f>C9+C10</f>
        <v>803.79</v>
      </c>
      <c r="D8" s="17">
        <f t="shared" si="0"/>
        <v>-0.10081551834077257</v>
      </c>
      <c r="E8"/>
    </row>
    <row r="9" spans="1:5" s="1" customFormat="1" ht="21" customHeight="1">
      <c r="A9" s="18" t="s">
        <v>1457</v>
      </c>
      <c r="B9" s="16">
        <v>811.91</v>
      </c>
      <c r="C9" s="16">
        <v>803.79</v>
      </c>
      <c r="D9" s="17">
        <f t="shared" si="0"/>
        <v>-0.010001108497247238</v>
      </c>
      <c r="E9"/>
    </row>
    <row r="10" spans="1:5" s="1" customFormat="1" ht="21" customHeight="1">
      <c r="A10" s="19" t="s">
        <v>1458</v>
      </c>
      <c r="B10" s="16">
        <v>82</v>
      </c>
      <c r="C10" s="16">
        <v>0</v>
      </c>
      <c r="D10" s="17">
        <f t="shared" si="0"/>
        <v>-1</v>
      </c>
      <c r="E10"/>
    </row>
    <row r="11" spans="1:5" s="3" customFormat="1" ht="124.5" customHeight="1">
      <c r="A11" s="20" t="s">
        <v>1459</v>
      </c>
      <c r="B11" s="20"/>
      <c r="C11" s="20"/>
      <c r="D11" s="20"/>
      <c r="E11"/>
    </row>
  </sheetData>
  <sheetProtection/>
  <mergeCells count="2">
    <mergeCell ref="A11:D11"/>
    <mergeCell ref="A1:D2"/>
  </mergeCells>
  <printOptions horizontalCentered="1"/>
  <pageMargins left="0.75" right="0.75" top="1" bottom="1" header="0.51" footer="0.5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IQ65535"/>
  <sheetViews>
    <sheetView zoomScaleSheetLayoutView="100" workbookViewId="0" topLeftCell="A1">
      <selection activeCell="C27" sqref="C27"/>
    </sheetView>
  </sheetViews>
  <sheetFormatPr defaultColWidth="9.00390625" defaultRowHeight="14.25"/>
  <cols>
    <col min="1" max="1" width="31.625" style="393" customWidth="1"/>
    <col min="2" max="2" width="12.625" style="186" customWidth="1"/>
    <col min="3" max="3" width="9.875" style="186" customWidth="1"/>
    <col min="4" max="4" width="13.375" style="394" customWidth="1"/>
    <col min="5" max="5" width="19.375" style="186" customWidth="1"/>
    <col min="6" max="6" width="9.875" style="186" customWidth="1"/>
    <col min="7" max="7" width="14.625" style="186" customWidth="1"/>
    <col min="8" max="8" width="9.875" style="186" customWidth="1"/>
    <col min="9" max="249" width="9.00390625" style="186" customWidth="1"/>
    <col min="250" max="16384" width="9.00390625" style="203" customWidth="1"/>
  </cols>
  <sheetData>
    <row r="1" spans="1:8" s="391" customFormat="1" ht="22.5">
      <c r="A1" s="395" t="s">
        <v>76</v>
      </c>
      <c r="B1" s="395"/>
      <c r="C1" s="395"/>
      <c r="D1" s="395"/>
      <c r="E1" s="395"/>
      <c r="F1" s="395"/>
      <c r="G1" s="395"/>
      <c r="H1" s="395"/>
    </row>
    <row r="2" spans="7:8" s="186" customFormat="1" ht="16.5" customHeight="1">
      <c r="G2" s="396" t="s">
        <v>1</v>
      </c>
      <c r="H2" s="396"/>
    </row>
    <row r="3" spans="1:8" s="392" customFormat="1" ht="31.5" customHeight="1">
      <c r="A3" s="343" t="s">
        <v>2</v>
      </c>
      <c r="B3" s="343" t="s">
        <v>77</v>
      </c>
      <c r="C3" s="343" t="s">
        <v>78</v>
      </c>
      <c r="D3" s="397" t="s">
        <v>79</v>
      </c>
      <c r="E3" s="343" t="s">
        <v>80</v>
      </c>
      <c r="F3" s="343" t="s">
        <v>81</v>
      </c>
      <c r="G3" s="343" t="s">
        <v>82</v>
      </c>
      <c r="H3" s="343" t="s">
        <v>83</v>
      </c>
    </row>
    <row r="4" spans="1:8" s="392" customFormat="1" ht="27" customHeight="1">
      <c r="A4" s="343"/>
      <c r="B4" s="343"/>
      <c r="C4" s="343"/>
      <c r="D4" s="132"/>
      <c r="E4" s="343"/>
      <c r="F4" s="343"/>
      <c r="G4" s="343"/>
      <c r="H4" s="343"/>
    </row>
    <row r="5" spans="1:8" s="109" customFormat="1" ht="19.5" customHeight="1">
      <c r="A5" s="316" t="s">
        <v>49</v>
      </c>
      <c r="B5" s="398">
        <v>23103</v>
      </c>
      <c r="C5" s="118">
        <v>22509</v>
      </c>
      <c r="D5" s="118">
        <v>0</v>
      </c>
      <c r="E5" s="118">
        <v>594</v>
      </c>
      <c r="F5" s="118">
        <v>0</v>
      </c>
      <c r="G5" s="118">
        <v>0</v>
      </c>
      <c r="H5" s="118">
        <v>0</v>
      </c>
    </row>
    <row r="6" spans="1:8" s="109" customFormat="1" ht="19.5" customHeight="1">
      <c r="A6" s="316" t="s">
        <v>50</v>
      </c>
      <c r="B6" s="118">
        <v>0</v>
      </c>
      <c r="C6" s="118">
        <v>0</v>
      </c>
      <c r="D6" s="118">
        <v>0</v>
      </c>
      <c r="E6" s="118">
        <v>0</v>
      </c>
      <c r="F6" s="118">
        <v>0</v>
      </c>
      <c r="G6" s="118">
        <v>0</v>
      </c>
      <c r="H6" s="118">
        <v>0</v>
      </c>
    </row>
    <row r="7" spans="1:8" s="109" customFormat="1" ht="19.5" customHeight="1">
      <c r="A7" s="316" t="s">
        <v>51</v>
      </c>
      <c r="B7" s="118">
        <v>0</v>
      </c>
      <c r="C7" s="118">
        <v>0</v>
      </c>
      <c r="D7" s="118">
        <v>0</v>
      </c>
      <c r="E7" s="118">
        <v>0</v>
      </c>
      <c r="F7" s="118">
        <v>0</v>
      </c>
      <c r="G7" s="118">
        <v>0</v>
      </c>
      <c r="H7" s="118">
        <v>0</v>
      </c>
    </row>
    <row r="8" spans="1:8" s="109" customFormat="1" ht="19.5" customHeight="1">
      <c r="A8" s="316" t="s">
        <v>52</v>
      </c>
      <c r="B8" s="118">
        <v>4309</v>
      </c>
      <c r="C8" s="118">
        <v>4309</v>
      </c>
      <c r="D8" s="118">
        <v>0</v>
      </c>
      <c r="E8" s="118">
        <v>0</v>
      </c>
      <c r="F8" s="118">
        <v>0</v>
      </c>
      <c r="G8" s="118">
        <v>0</v>
      </c>
      <c r="H8" s="118">
        <v>0</v>
      </c>
    </row>
    <row r="9" spans="1:8" s="109" customFormat="1" ht="19.5" customHeight="1">
      <c r="A9" s="316" t="s">
        <v>53</v>
      </c>
      <c r="B9" s="118">
        <v>22012</v>
      </c>
      <c r="C9" s="118">
        <v>21946</v>
      </c>
      <c r="D9" s="118">
        <v>66</v>
      </c>
      <c r="E9" s="118">
        <v>0</v>
      </c>
      <c r="F9" s="118">
        <v>0</v>
      </c>
      <c r="G9" s="118">
        <v>0</v>
      </c>
      <c r="H9" s="118">
        <v>0</v>
      </c>
    </row>
    <row r="10" spans="1:8" s="109" customFormat="1" ht="19.5" customHeight="1">
      <c r="A10" s="316" t="s">
        <v>55</v>
      </c>
      <c r="B10" s="118">
        <v>234</v>
      </c>
      <c r="C10" s="118">
        <v>234</v>
      </c>
      <c r="D10" s="118">
        <v>0</v>
      </c>
      <c r="E10" s="118">
        <v>0</v>
      </c>
      <c r="F10" s="118">
        <v>0</v>
      </c>
      <c r="G10" s="118">
        <v>0</v>
      </c>
      <c r="H10" s="118">
        <v>0</v>
      </c>
    </row>
    <row r="11" spans="1:8" s="109" customFormat="1" ht="19.5" customHeight="1">
      <c r="A11" s="316" t="s">
        <v>56</v>
      </c>
      <c r="B11" s="118">
        <v>412</v>
      </c>
      <c r="C11" s="118">
        <v>412</v>
      </c>
      <c r="D11" s="118">
        <v>0</v>
      </c>
      <c r="E11" s="118">
        <v>0</v>
      </c>
      <c r="F11" s="118">
        <v>0</v>
      </c>
      <c r="G11" s="118">
        <v>0</v>
      </c>
      <c r="H11" s="118">
        <v>0</v>
      </c>
    </row>
    <row r="12" spans="1:8" s="109" customFormat="1" ht="19.5" customHeight="1">
      <c r="A12" s="316" t="s">
        <v>57</v>
      </c>
      <c r="B12" s="118">
        <v>19966</v>
      </c>
      <c r="C12" s="118">
        <v>19966</v>
      </c>
      <c r="D12" s="118">
        <v>0</v>
      </c>
      <c r="E12" s="118">
        <v>0</v>
      </c>
      <c r="F12" s="118">
        <v>0</v>
      </c>
      <c r="G12" s="118">
        <v>0</v>
      </c>
      <c r="H12" s="118">
        <v>0</v>
      </c>
    </row>
    <row r="13" spans="1:8" s="109" customFormat="1" ht="19.5" customHeight="1">
      <c r="A13" s="316" t="s">
        <v>59</v>
      </c>
      <c r="B13" s="118">
        <v>12595</v>
      </c>
      <c r="C13" s="118">
        <v>12595</v>
      </c>
      <c r="D13" s="118">
        <v>0</v>
      </c>
      <c r="E13" s="118">
        <v>0</v>
      </c>
      <c r="F13" s="118">
        <v>0</v>
      </c>
      <c r="G13" s="118">
        <v>0</v>
      </c>
      <c r="H13" s="118">
        <v>0</v>
      </c>
    </row>
    <row r="14" spans="1:8" s="109" customFormat="1" ht="19.5" customHeight="1">
      <c r="A14" s="316" t="s">
        <v>60</v>
      </c>
      <c r="B14" s="118">
        <v>549</v>
      </c>
      <c r="C14" s="118">
        <v>549</v>
      </c>
      <c r="D14" s="118">
        <v>0</v>
      </c>
      <c r="E14" s="118">
        <v>0</v>
      </c>
      <c r="F14" s="118">
        <v>0</v>
      </c>
      <c r="G14" s="118">
        <v>0</v>
      </c>
      <c r="H14" s="118">
        <v>0</v>
      </c>
    </row>
    <row r="15" spans="1:8" s="109" customFormat="1" ht="19.5" customHeight="1">
      <c r="A15" s="316" t="s">
        <v>61</v>
      </c>
      <c r="B15" s="118">
        <v>12611</v>
      </c>
      <c r="C15" s="118">
        <v>12611</v>
      </c>
      <c r="D15" s="118">
        <v>0</v>
      </c>
      <c r="E15" s="118">
        <v>0</v>
      </c>
      <c r="F15" s="118">
        <v>0</v>
      </c>
      <c r="G15" s="118">
        <v>0</v>
      </c>
      <c r="H15" s="118">
        <v>0</v>
      </c>
    </row>
    <row r="16" spans="1:8" s="109" customFormat="1" ht="19.5" customHeight="1">
      <c r="A16" s="316" t="s">
        <v>62</v>
      </c>
      <c r="B16" s="118">
        <v>7687</v>
      </c>
      <c r="C16" s="118">
        <v>7673</v>
      </c>
      <c r="D16" s="118">
        <v>14</v>
      </c>
      <c r="E16" s="118">
        <v>0</v>
      </c>
      <c r="F16" s="118">
        <v>0</v>
      </c>
      <c r="G16" s="118">
        <v>0</v>
      </c>
      <c r="H16" s="118">
        <v>0</v>
      </c>
    </row>
    <row r="17" spans="1:8" s="109" customFormat="1" ht="19.5" customHeight="1">
      <c r="A17" s="316" t="s">
        <v>63</v>
      </c>
      <c r="B17" s="118">
        <v>862</v>
      </c>
      <c r="C17" s="118">
        <v>862</v>
      </c>
      <c r="D17" s="118">
        <v>0</v>
      </c>
      <c r="E17" s="118">
        <v>0</v>
      </c>
      <c r="F17" s="118">
        <v>0</v>
      </c>
      <c r="G17" s="118">
        <v>0</v>
      </c>
      <c r="H17" s="118">
        <v>0</v>
      </c>
    </row>
    <row r="18" spans="1:8" s="109" customFormat="1" ht="19.5" customHeight="1">
      <c r="A18" s="316" t="s">
        <v>64</v>
      </c>
      <c r="B18" s="118">
        <v>361</v>
      </c>
      <c r="C18" s="118">
        <v>361</v>
      </c>
      <c r="D18" s="118">
        <v>0</v>
      </c>
      <c r="E18" s="118">
        <v>0</v>
      </c>
      <c r="F18" s="118">
        <v>0</v>
      </c>
      <c r="G18" s="118">
        <v>0</v>
      </c>
      <c r="H18" s="118">
        <v>0</v>
      </c>
    </row>
    <row r="19" spans="1:8" s="109" customFormat="1" ht="19.5" customHeight="1">
      <c r="A19" s="316" t="s">
        <v>65</v>
      </c>
      <c r="B19" s="118">
        <v>89</v>
      </c>
      <c r="C19" s="118">
        <v>89</v>
      </c>
      <c r="D19" s="118">
        <v>0</v>
      </c>
      <c r="E19" s="118">
        <v>0</v>
      </c>
      <c r="F19" s="118">
        <v>0</v>
      </c>
      <c r="G19" s="118">
        <v>0</v>
      </c>
      <c r="H19" s="118">
        <v>0</v>
      </c>
    </row>
    <row r="20" spans="1:8" s="109" customFormat="1" ht="19.5" customHeight="1">
      <c r="A20" s="316" t="s">
        <v>66</v>
      </c>
      <c r="B20" s="118">
        <v>0</v>
      </c>
      <c r="C20" s="118">
        <v>0</v>
      </c>
      <c r="D20" s="118">
        <v>0</v>
      </c>
      <c r="E20" s="118">
        <v>0</v>
      </c>
      <c r="F20" s="118">
        <v>0</v>
      </c>
      <c r="G20" s="118">
        <v>0</v>
      </c>
      <c r="H20" s="118">
        <v>0</v>
      </c>
    </row>
    <row r="21" spans="1:8" s="109" customFormat="1" ht="19.5" customHeight="1">
      <c r="A21" s="316" t="s">
        <v>67</v>
      </c>
      <c r="B21" s="118">
        <v>0</v>
      </c>
      <c r="C21" s="118">
        <v>0</v>
      </c>
      <c r="D21" s="118">
        <v>0</v>
      </c>
      <c r="E21" s="118">
        <v>0</v>
      </c>
      <c r="F21" s="118">
        <v>0</v>
      </c>
      <c r="G21" s="118">
        <v>0</v>
      </c>
      <c r="H21" s="118">
        <v>0</v>
      </c>
    </row>
    <row r="22" spans="1:8" s="109" customFormat="1" ht="19.5" customHeight="1">
      <c r="A22" s="316" t="s">
        <v>68</v>
      </c>
      <c r="B22" s="118">
        <v>246</v>
      </c>
      <c r="C22" s="118">
        <v>246</v>
      </c>
      <c r="D22" s="118">
        <v>0</v>
      </c>
      <c r="E22" s="118">
        <v>0</v>
      </c>
      <c r="F22" s="118">
        <v>0</v>
      </c>
      <c r="G22" s="118">
        <v>0</v>
      </c>
      <c r="H22" s="118">
        <v>0</v>
      </c>
    </row>
    <row r="23" spans="1:8" s="109" customFormat="1" ht="19.5" customHeight="1">
      <c r="A23" s="316" t="s">
        <v>69</v>
      </c>
      <c r="B23" s="118">
        <v>3179</v>
      </c>
      <c r="C23" s="118">
        <v>3179</v>
      </c>
      <c r="D23" s="118">
        <v>0</v>
      </c>
      <c r="E23" s="118">
        <v>0</v>
      </c>
      <c r="F23" s="118">
        <v>0</v>
      </c>
      <c r="G23" s="118">
        <v>0</v>
      </c>
      <c r="H23" s="118">
        <v>0</v>
      </c>
    </row>
    <row r="24" spans="1:8" s="109" customFormat="1" ht="19.5" customHeight="1">
      <c r="A24" s="316" t="s">
        <v>70</v>
      </c>
      <c r="B24" s="118">
        <v>0</v>
      </c>
      <c r="C24" s="118">
        <v>0</v>
      </c>
      <c r="D24" s="118">
        <v>0</v>
      </c>
      <c r="E24" s="118">
        <v>0</v>
      </c>
      <c r="F24" s="118">
        <v>0</v>
      </c>
      <c r="G24" s="118">
        <v>0</v>
      </c>
      <c r="H24" s="118">
        <v>0</v>
      </c>
    </row>
    <row r="25" spans="1:8" s="109" customFormat="1" ht="19.5" customHeight="1">
      <c r="A25" s="316" t="s">
        <v>71</v>
      </c>
      <c r="B25" s="118">
        <v>417</v>
      </c>
      <c r="C25" s="118">
        <v>417</v>
      </c>
      <c r="D25" s="118">
        <v>0</v>
      </c>
      <c r="E25" s="118">
        <v>0</v>
      </c>
      <c r="F25" s="118">
        <v>0</v>
      </c>
      <c r="G25" s="118">
        <v>0</v>
      </c>
      <c r="H25" s="118">
        <v>0</v>
      </c>
    </row>
    <row r="26" spans="1:8" s="109" customFormat="1" ht="19.5" customHeight="1">
      <c r="A26" s="316" t="s">
        <v>72</v>
      </c>
      <c r="B26" s="118">
        <v>3000</v>
      </c>
      <c r="C26" s="118">
        <v>3000</v>
      </c>
      <c r="D26" s="118">
        <v>0</v>
      </c>
      <c r="E26" s="118">
        <v>0</v>
      </c>
      <c r="F26" s="118">
        <v>0</v>
      </c>
      <c r="G26" s="118">
        <v>0</v>
      </c>
      <c r="H26" s="118">
        <v>0</v>
      </c>
    </row>
    <row r="27" spans="1:8" s="109" customFormat="1" ht="19.5" customHeight="1">
      <c r="A27" s="316" t="s">
        <v>73</v>
      </c>
      <c r="B27" s="118">
        <v>1249</v>
      </c>
      <c r="C27" s="118">
        <v>1249</v>
      </c>
      <c r="D27" s="118">
        <v>0</v>
      </c>
      <c r="E27" s="118">
        <v>0</v>
      </c>
      <c r="F27" s="118">
        <v>0</v>
      </c>
      <c r="G27" s="118">
        <v>0</v>
      </c>
      <c r="H27" s="118">
        <v>0</v>
      </c>
    </row>
    <row r="28" spans="1:8" s="109" customFormat="1" ht="19.5" customHeight="1">
      <c r="A28" s="316" t="s">
        <v>75</v>
      </c>
      <c r="B28" s="118">
        <v>0</v>
      </c>
      <c r="C28" s="118">
        <v>0</v>
      </c>
      <c r="D28" s="118">
        <v>0</v>
      </c>
      <c r="E28" s="118">
        <v>0</v>
      </c>
      <c r="F28" s="118">
        <v>0</v>
      </c>
      <c r="G28" s="118">
        <v>0</v>
      </c>
      <c r="H28" s="118">
        <v>0</v>
      </c>
    </row>
    <row r="29" spans="1:8" s="109" customFormat="1" ht="19.5" customHeight="1">
      <c r="A29" s="316"/>
      <c r="B29" s="118"/>
      <c r="C29" s="118"/>
      <c r="D29" s="118"/>
      <c r="E29" s="118"/>
      <c r="F29" s="118"/>
      <c r="G29" s="118"/>
      <c r="H29" s="118"/>
    </row>
    <row r="30" spans="1:8" s="109" customFormat="1" ht="19.5" customHeight="1">
      <c r="A30" s="316"/>
      <c r="B30" s="118"/>
      <c r="C30" s="118"/>
      <c r="D30" s="118"/>
      <c r="E30" s="118"/>
      <c r="F30" s="118"/>
      <c r="G30" s="118"/>
      <c r="H30" s="118"/>
    </row>
    <row r="31" spans="1:8" s="109" customFormat="1" ht="19.5" customHeight="1">
      <c r="A31" s="316"/>
      <c r="B31" s="118"/>
      <c r="C31" s="118"/>
      <c r="D31" s="118"/>
      <c r="E31" s="118"/>
      <c r="F31" s="118"/>
      <c r="G31" s="118"/>
      <c r="H31" s="118"/>
    </row>
    <row r="32" spans="1:8" s="109" customFormat="1" ht="19.5" customHeight="1">
      <c r="A32" s="316"/>
      <c r="B32" s="118"/>
      <c r="C32" s="118"/>
      <c r="D32" s="118"/>
      <c r="E32" s="118"/>
      <c r="F32" s="118"/>
      <c r="G32" s="118"/>
      <c r="H32" s="118"/>
    </row>
    <row r="33" spans="1:8" s="109" customFormat="1" ht="19.5" customHeight="1">
      <c r="A33" s="125"/>
      <c r="B33" s="118"/>
      <c r="C33" s="118"/>
      <c r="D33" s="118"/>
      <c r="E33" s="118"/>
      <c r="F33" s="118"/>
      <c r="G33" s="118"/>
      <c r="H33" s="118"/>
    </row>
    <row r="34" spans="1:8" s="109" customFormat="1" ht="19.5" customHeight="1">
      <c r="A34" s="125"/>
      <c r="B34" s="118"/>
      <c r="C34" s="118"/>
      <c r="D34" s="118"/>
      <c r="E34" s="118"/>
      <c r="F34" s="118"/>
      <c r="G34" s="118"/>
      <c r="H34" s="118"/>
    </row>
    <row r="35" spans="1:8" s="109" customFormat="1" ht="19.5" customHeight="1">
      <c r="A35" s="125"/>
      <c r="B35" s="118"/>
      <c r="C35" s="118"/>
      <c r="D35" s="118"/>
      <c r="E35" s="118"/>
      <c r="F35" s="118"/>
      <c r="G35" s="118"/>
      <c r="H35" s="118"/>
    </row>
    <row r="36" spans="1:8" s="109" customFormat="1" ht="19.5" customHeight="1">
      <c r="A36" s="125"/>
      <c r="B36" s="118"/>
      <c r="C36" s="118"/>
      <c r="D36" s="118"/>
      <c r="E36" s="118"/>
      <c r="F36" s="118"/>
      <c r="G36" s="118"/>
      <c r="H36" s="118"/>
    </row>
    <row r="37" spans="1:8" s="109" customFormat="1" ht="19.5" customHeight="1">
      <c r="A37" s="399" t="s">
        <v>84</v>
      </c>
      <c r="B37" s="398">
        <f>SUM(B5:B30)</f>
        <v>112881</v>
      </c>
      <c r="C37" s="398">
        <f aca="true" t="shared" si="0" ref="C37:H37">SUM(C5:C30)</f>
        <v>112207</v>
      </c>
      <c r="D37" s="398">
        <f t="shared" si="0"/>
        <v>80</v>
      </c>
      <c r="E37" s="398">
        <f t="shared" si="0"/>
        <v>594</v>
      </c>
      <c r="F37" s="398">
        <f t="shared" si="0"/>
        <v>0</v>
      </c>
      <c r="G37" s="398">
        <f t="shared" si="0"/>
        <v>0</v>
      </c>
      <c r="H37" s="398">
        <f t="shared" si="0"/>
        <v>0</v>
      </c>
    </row>
    <row r="38" s="109" customFormat="1" ht="14.25"/>
    <row r="39" spans="1:4" s="186" customFormat="1" ht="14.25">
      <c r="A39" s="400"/>
      <c r="B39" s="401"/>
      <c r="C39" s="401"/>
      <c r="D39" s="394"/>
    </row>
    <row r="40" spans="1:4" s="186" customFormat="1" ht="14.25">
      <c r="A40" s="400"/>
      <c r="B40" s="401"/>
      <c r="C40" s="401"/>
      <c r="D40" s="394"/>
    </row>
    <row r="41" spans="1:4" s="186" customFormat="1" ht="14.25">
      <c r="A41" s="400"/>
      <c r="B41" s="401"/>
      <c r="C41" s="401"/>
      <c r="D41" s="394"/>
    </row>
    <row r="42" spans="1:4" s="186" customFormat="1" ht="14.25">
      <c r="A42" s="400"/>
      <c r="B42" s="401"/>
      <c r="C42" s="401"/>
      <c r="D42" s="394"/>
    </row>
    <row r="43" spans="1:4" s="186" customFormat="1" ht="14.25">
      <c r="A43" s="400"/>
      <c r="B43" s="401"/>
      <c r="C43" s="401"/>
      <c r="D43" s="394"/>
    </row>
    <row r="44" spans="1:4" s="186" customFormat="1" ht="14.25">
      <c r="A44" s="400"/>
      <c r="B44" s="401"/>
      <c r="C44" s="401"/>
      <c r="D44" s="394"/>
    </row>
    <row r="65353" spans="1:251" s="186" customFormat="1" ht="14.25">
      <c r="A65353" s="393"/>
      <c r="D65353" s="394"/>
      <c r="IP65353" s="203"/>
      <c r="IQ65353" s="203"/>
    </row>
    <row r="65354" spans="1:251" s="186" customFormat="1" ht="14.25">
      <c r="A65354" s="393"/>
      <c r="D65354" s="394"/>
      <c r="IP65354" s="203"/>
      <c r="IQ65354" s="203"/>
    </row>
    <row r="65355" spans="1:251" s="186" customFormat="1" ht="14.25">
      <c r="A65355" s="393"/>
      <c r="D65355" s="394"/>
      <c r="IP65355" s="203"/>
      <c r="IQ65355" s="203"/>
    </row>
    <row r="65356" spans="1:251" s="186" customFormat="1" ht="14.25">
      <c r="A65356" s="393"/>
      <c r="D65356" s="394"/>
      <c r="IP65356" s="203"/>
      <c r="IQ65356" s="203"/>
    </row>
    <row r="65357" spans="1:251" s="186" customFormat="1" ht="14.25">
      <c r="A65357" s="393"/>
      <c r="D65357" s="394"/>
      <c r="IP65357" s="203"/>
      <c r="IQ65357" s="203"/>
    </row>
    <row r="65358" spans="1:251" s="186" customFormat="1" ht="14.25">
      <c r="A65358" s="393"/>
      <c r="D65358" s="394"/>
      <c r="IP65358" s="203"/>
      <c r="IQ65358" s="203"/>
    </row>
    <row r="65359" spans="1:251" s="186" customFormat="1" ht="14.25">
      <c r="A65359" s="393"/>
      <c r="D65359" s="394"/>
      <c r="IP65359" s="203"/>
      <c r="IQ65359" s="203"/>
    </row>
    <row r="65360" spans="1:251" s="186" customFormat="1" ht="14.25">
      <c r="A65360" s="393"/>
      <c r="D65360" s="394"/>
      <c r="IP65360" s="203"/>
      <c r="IQ65360" s="203"/>
    </row>
    <row r="65361" spans="1:251" s="186" customFormat="1" ht="14.25">
      <c r="A65361" s="393"/>
      <c r="D65361" s="394"/>
      <c r="IP65361" s="203"/>
      <c r="IQ65361" s="203"/>
    </row>
    <row r="65362" spans="1:251" s="186" customFormat="1" ht="14.25">
      <c r="A65362" s="393"/>
      <c r="D65362" s="394"/>
      <c r="IP65362" s="203"/>
      <c r="IQ65362" s="203"/>
    </row>
    <row r="65363" spans="1:251" s="186" customFormat="1" ht="14.25">
      <c r="A65363" s="393"/>
      <c r="D65363" s="394"/>
      <c r="IP65363" s="203"/>
      <c r="IQ65363" s="203"/>
    </row>
    <row r="65364" spans="1:251" s="186" customFormat="1" ht="14.25">
      <c r="A65364" s="393"/>
      <c r="D65364" s="394"/>
      <c r="IP65364" s="203"/>
      <c r="IQ65364" s="203"/>
    </row>
    <row r="65365" spans="1:251" s="186" customFormat="1" ht="14.25">
      <c r="A65365" s="393"/>
      <c r="D65365" s="394"/>
      <c r="IP65365" s="203"/>
      <c r="IQ65365" s="203"/>
    </row>
    <row r="65366" spans="1:251" s="186" customFormat="1" ht="14.25">
      <c r="A65366" s="393"/>
      <c r="D65366" s="394"/>
      <c r="IP65366" s="203"/>
      <c r="IQ65366" s="203"/>
    </row>
    <row r="65367" spans="1:251" s="186" customFormat="1" ht="14.25">
      <c r="A65367" s="393"/>
      <c r="D65367" s="394"/>
      <c r="IP65367" s="203"/>
      <c r="IQ65367" s="203"/>
    </row>
    <row r="65368" spans="1:251" s="186" customFormat="1" ht="14.25">
      <c r="A65368" s="393"/>
      <c r="D65368" s="394"/>
      <c r="IP65368" s="203"/>
      <c r="IQ65368" s="203"/>
    </row>
    <row r="65369" spans="1:251" s="186" customFormat="1" ht="14.25">
      <c r="A65369" s="393"/>
      <c r="D65369" s="394"/>
      <c r="IP65369" s="203"/>
      <c r="IQ65369" s="203"/>
    </row>
    <row r="65370" spans="1:251" s="186" customFormat="1" ht="14.25">
      <c r="A65370" s="393"/>
      <c r="D65370" s="394"/>
      <c r="IP65370" s="203"/>
      <c r="IQ65370" s="203"/>
    </row>
    <row r="65371" spans="1:251" s="186" customFormat="1" ht="14.25">
      <c r="A65371" s="393"/>
      <c r="D65371" s="394"/>
      <c r="IP65371" s="203"/>
      <c r="IQ65371" s="203"/>
    </row>
    <row r="65372" spans="1:251" s="186" customFormat="1" ht="14.25">
      <c r="A65372" s="393"/>
      <c r="D65372" s="394"/>
      <c r="IP65372" s="203"/>
      <c r="IQ65372" s="203"/>
    </row>
    <row r="65373" spans="1:251" s="186" customFormat="1" ht="14.25">
      <c r="A65373" s="393"/>
      <c r="D65373" s="394"/>
      <c r="IP65373" s="203"/>
      <c r="IQ65373" s="203"/>
    </row>
    <row r="65374" spans="1:251" s="186" customFormat="1" ht="14.25">
      <c r="A65374" s="393"/>
      <c r="D65374" s="394"/>
      <c r="IP65374" s="203"/>
      <c r="IQ65374" s="203"/>
    </row>
    <row r="65375" spans="1:251" s="186" customFormat="1" ht="14.25">
      <c r="A65375" s="393"/>
      <c r="D65375" s="394"/>
      <c r="IP65375" s="203"/>
      <c r="IQ65375" s="203"/>
    </row>
    <row r="65376" spans="1:251" s="186" customFormat="1" ht="14.25">
      <c r="A65376" s="393"/>
      <c r="D65376" s="394"/>
      <c r="IP65376" s="203"/>
      <c r="IQ65376" s="203"/>
    </row>
    <row r="65377" spans="1:251" s="186" customFormat="1" ht="14.25">
      <c r="A65377" s="393"/>
      <c r="D65377" s="394"/>
      <c r="IP65377" s="203"/>
      <c r="IQ65377" s="203"/>
    </row>
    <row r="65378" spans="1:251" s="186" customFormat="1" ht="14.25">
      <c r="A65378" s="393"/>
      <c r="D65378" s="394"/>
      <c r="IP65378" s="203"/>
      <c r="IQ65378" s="203"/>
    </row>
    <row r="65379" spans="1:251" s="186" customFormat="1" ht="14.25">
      <c r="A65379" s="393"/>
      <c r="D65379" s="394"/>
      <c r="IP65379" s="203"/>
      <c r="IQ65379" s="203"/>
    </row>
    <row r="65380" spans="1:251" s="186" customFormat="1" ht="14.25">
      <c r="A65380" s="393"/>
      <c r="D65380" s="394"/>
      <c r="IP65380" s="203"/>
      <c r="IQ65380" s="203"/>
    </row>
    <row r="65381" spans="1:251" s="186" customFormat="1" ht="14.25">
      <c r="A65381" s="393"/>
      <c r="D65381" s="394"/>
      <c r="IP65381" s="203"/>
      <c r="IQ65381" s="203"/>
    </row>
    <row r="65382" spans="1:251" s="186" customFormat="1" ht="14.25">
      <c r="A65382" s="393"/>
      <c r="D65382" s="394"/>
      <c r="IP65382" s="203"/>
      <c r="IQ65382" s="203"/>
    </row>
    <row r="65383" spans="1:251" s="186" customFormat="1" ht="14.25">
      <c r="A65383" s="393"/>
      <c r="D65383" s="394"/>
      <c r="IP65383" s="203"/>
      <c r="IQ65383" s="203"/>
    </row>
    <row r="65384" spans="1:251" s="186" customFormat="1" ht="14.25">
      <c r="A65384" s="393"/>
      <c r="D65384" s="394"/>
      <c r="IP65384" s="203"/>
      <c r="IQ65384" s="203"/>
    </row>
    <row r="65385" spans="1:251" s="186" customFormat="1" ht="14.25">
      <c r="A65385" s="393"/>
      <c r="D65385" s="394"/>
      <c r="IP65385" s="203"/>
      <c r="IQ65385" s="203"/>
    </row>
    <row r="65386" spans="1:251" s="186" customFormat="1" ht="14.25">
      <c r="A65386" s="393"/>
      <c r="D65386" s="394"/>
      <c r="IP65386" s="203"/>
      <c r="IQ65386" s="203"/>
    </row>
    <row r="65387" spans="1:251" s="186" customFormat="1" ht="14.25">
      <c r="A65387" s="393"/>
      <c r="D65387" s="394"/>
      <c r="IP65387" s="203"/>
      <c r="IQ65387" s="203"/>
    </row>
    <row r="65388" spans="1:251" s="186" customFormat="1" ht="14.25">
      <c r="A65388" s="393"/>
      <c r="D65388" s="394"/>
      <c r="IP65388" s="203"/>
      <c r="IQ65388" s="203"/>
    </row>
    <row r="65389" spans="1:251" s="186" customFormat="1" ht="14.25">
      <c r="A65389" s="393"/>
      <c r="D65389" s="394"/>
      <c r="IP65389" s="203"/>
      <c r="IQ65389" s="203"/>
    </row>
    <row r="65390" spans="1:251" s="186" customFormat="1" ht="14.25">
      <c r="A65390" s="393"/>
      <c r="D65390" s="394"/>
      <c r="IP65390" s="203"/>
      <c r="IQ65390" s="203"/>
    </row>
    <row r="65391" spans="1:251" s="186" customFormat="1" ht="14.25">
      <c r="A65391" s="393"/>
      <c r="D65391" s="394"/>
      <c r="IP65391" s="203"/>
      <c r="IQ65391" s="203"/>
    </row>
    <row r="65392" spans="1:251" s="186" customFormat="1" ht="14.25">
      <c r="A65392" s="393"/>
      <c r="D65392" s="394"/>
      <c r="IP65392" s="203"/>
      <c r="IQ65392" s="203"/>
    </row>
    <row r="65393" spans="1:251" s="186" customFormat="1" ht="14.25">
      <c r="A65393" s="393"/>
      <c r="D65393" s="394"/>
      <c r="IP65393" s="203"/>
      <c r="IQ65393" s="203"/>
    </row>
    <row r="65394" spans="1:251" s="186" customFormat="1" ht="14.25">
      <c r="A65394" s="393"/>
      <c r="D65394" s="394"/>
      <c r="IP65394" s="203"/>
      <c r="IQ65394" s="203"/>
    </row>
    <row r="65395" spans="1:251" s="186" customFormat="1" ht="14.25">
      <c r="A65395" s="393"/>
      <c r="D65395" s="394"/>
      <c r="IP65395" s="203"/>
      <c r="IQ65395" s="203"/>
    </row>
    <row r="65396" spans="1:251" s="186" customFormat="1" ht="14.25">
      <c r="A65396" s="393"/>
      <c r="D65396" s="394"/>
      <c r="IP65396" s="203"/>
      <c r="IQ65396" s="203"/>
    </row>
    <row r="65397" spans="1:251" s="186" customFormat="1" ht="14.25">
      <c r="A65397" s="393"/>
      <c r="D65397" s="394"/>
      <c r="IP65397" s="203"/>
      <c r="IQ65397" s="203"/>
    </row>
    <row r="65398" spans="1:251" s="186" customFormat="1" ht="14.25">
      <c r="A65398" s="393"/>
      <c r="D65398" s="394"/>
      <c r="IP65398" s="203"/>
      <c r="IQ65398" s="203"/>
    </row>
    <row r="65399" spans="1:251" s="186" customFormat="1" ht="14.25">
      <c r="A65399" s="393"/>
      <c r="D65399" s="394"/>
      <c r="IP65399" s="203"/>
      <c r="IQ65399" s="203"/>
    </row>
    <row r="65400" spans="1:251" s="186" customFormat="1" ht="14.25">
      <c r="A65400" s="393"/>
      <c r="D65400" s="394"/>
      <c r="IP65400" s="203"/>
      <c r="IQ65400" s="203"/>
    </row>
    <row r="65401" spans="1:251" s="186" customFormat="1" ht="14.25">
      <c r="A65401" s="393"/>
      <c r="D65401" s="394"/>
      <c r="IP65401" s="203"/>
      <c r="IQ65401" s="203"/>
    </row>
    <row r="65402" spans="1:251" s="186" customFormat="1" ht="14.25">
      <c r="A65402" s="393"/>
      <c r="D65402" s="394"/>
      <c r="IP65402" s="203"/>
      <c r="IQ65402" s="203"/>
    </row>
    <row r="65403" spans="1:251" s="186" customFormat="1" ht="14.25">
      <c r="A65403" s="393"/>
      <c r="D65403" s="394"/>
      <c r="IP65403" s="203"/>
      <c r="IQ65403" s="203"/>
    </row>
    <row r="65404" spans="1:251" s="186" customFormat="1" ht="14.25">
      <c r="A65404" s="393"/>
      <c r="D65404" s="394"/>
      <c r="IP65404" s="203"/>
      <c r="IQ65404" s="203"/>
    </row>
    <row r="65405" spans="1:251" s="186" customFormat="1" ht="14.25">
      <c r="A65405" s="393"/>
      <c r="D65405" s="394"/>
      <c r="IP65405" s="203"/>
      <c r="IQ65405" s="203"/>
    </row>
    <row r="65406" spans="1:251" s="186" customFormat="1" ht="14.25">
      <c r="A65406" s="393"/>
      <c r="D65406" s="394"/>
      <c r="IP65406" s="203"/>
      <c r="IQ65406" s="203"/>
    </row>
    <row r="65407" spans="1:251" s="186" customFormat="1" ht="14.25">
      <c r="A65407" s="393"/>
      <c r="D65407" s="394"/>
      <c r="IP65407" s="203"/>
      <c r="IQ65407" s="203"/>
    </row>
    <row r="65408" spans="1:251" s="186" customFormat="1" ht="14.25">
      <c r="A65408" s="393"/>
      <c r="D65408" s="394"/>
      <c r="IP65408" s="203"/>
      <c r="IQ65408" s="203"/>
    </row>
    <row r="65409" spans="1:251" s="186" customFormat="1" ht="14.25">
      <c r="A65409" s="393"/>
      <c r="D65409" s="394"/>
      <c r="IP65409" s="203"/>
      <c r="IQ65409" s="203"/>
    </row>
    <row r="65410" spans="1:251" s="186" customFormat="1" ht="14.25">
      <c r="A65410" s="393"/>
      <c r="D65410" s="394"/>
      <c r="IP65410" s="203"/>
      <c r="IQ65410" s="203"/>
    </row>
    <row r="65411" spans="1:251" s="186" customFormat="1" ht="14.25">
      <c r="A65411" s="393"/>
      <c r="D65411" s="394"/>
      <c r="IP65411" s="203"/>
      <c r="IQ65411" s="203"/>
    </row>
    <row r="65412" spans="1:251" s="186" customFormat="1" ht="14.25">
      <c r="A65412" s="393"/>
      <c r="D65412" s="394"/>
      <c r="IP65412" s="203"/>
      <c r="IQ65412" s="203"/>
    </row>
    <row r="65413" spans="1:251" s="186" customFormat="1" ht="14.25">
      <c r="A65413" s="393"/>
      <c r="D65413" s="394"/>
      <c r="IP65413" s="203"/>
      <c r="IQ65413" s="203"/>
    </row>
    <row r="65414" spans="1:251" s="186" customFormat="1" ht="14.25">
      <c r="A65414" s="393"/>
      <c r="D65414" s="394"/>
      <c r="IP65414" s="203"/>
      <c r="IQ65414" s="203"/>
    </row>
    <row r="65415" spans="1:251" s="186" customFormat="1" ht="14.25">
      <c r="A65415" s="393"/>
      <c r="D65415" s="394"/>
      <c r="IP65415" s="203"/>
      <c r="IQ65415" s="203"/>
    </row>
    <row r="65416" spans="1:251" s="186" customFormat="1" ht="14.25">
      <c r="A65416" s="393"/>
      <c r="D65416" s="394"/>
      <c r="IP65416" s="203"/>
      <c r="IQ65416" s="203"/>
    </row>
    <row r="65417" spans="1:251" s="186" customFormat="1" ht="14.25">
      <c r="A65417" s="393"/>
      <c r="D65417" s="394"/>
      <c r="IP65417" s="203"/>
      <c r="IQ65417" s="203"/>
    </row>
    <row r="65418" spans="1:251" s="186" customFormat="1" ht="14.25">
      <c r="A65418" s="393"/>
      <c r="D65418" s="394"/>
      <c r="IP65418" s="203"/>
      <c r="IQ65418" s="203"/>
    </row>
    <row r="65419" spans="1:251" s="186" customFormat="1" ht="14.25">
      <c r="A65419" s="393"/>
      <c r="D65419" s="394"/>
      <c r="IP65419" s="203"/>
      <c r="IQ65419" s="203"/>
    </row>
    <row r="65420" spans="1:251" s="186" customFormat="1" ht="14.25">
      <c r="A65420" s="393"/>
      <c r="D65420" s="394"/>
      <c r="IP65420" s="203"/>
      <c r="IQ65420" s="203"/>
    </row>
    <row r="65421" spans="1:251" s="186" customFormat="1" ht="14.25">
      <c r="A65421" s="393"/>
      <c r="D65421" s="394"/>
      <c r="IP65421" s="203"/>
      <c r="IQ65421" s="203"/>
    </row>
    <row r="65422" spans="1:251" s="186" customFormat="1" ht="14.25">
      <c r="A65422" s="393"/>
      <c r="D65422" s="394"/>
      <c r="IP65422" s="203"/>
      <c r="IQ65422" s="203"/>
    </row>
    <row r="65423" spans="1:251" s="186" customFormat="1" ht="14.25">
      <c r="A65423" s="393"/>
      <c r="D65423" s="394"/>
      <c r="IP65423" s="203"/>
      <c r="IQ65423" s="203"/>
    </row>
    <row r="65424" spans="1:251" s="186" customFormat="1" ht="14.25">
      <c r="A65424" s="393"/>
      <c r="D65424" s="394"/>
      <c r="IP65424" s="203"/>
      <c r="IQ65424" s="203"/>
    </row>
    <row r="65425" spans="1:251" s="186" customFormat="1" ht="14.25">
      <c r="A65425" s="393"/>
      <c r="D65425" s="394"/>
      <c r="IP65425" s="203"/>
      <c r="IQ65425" s="203"/>
    </row>
    <row r="65426" spans="1:251" s="186" customFormat="1" ht="14.25">
      <c r="A65426" s="393"/>
      <c r="D65426" s="394"/>
      <c r="IP65426" s="203"/>
      <c r="IQ65426" s="203"/>
    </row>
    <row r="65427" spans="1:251" s="186" customFormat="1" ht="14.25">
      <c r="A65427" s="393"/>
      <c r="D65427" s="394"/>
      <c r="IP65427" s="203"/>
      <c r="IQ65427" s="203"/>
    </row>
    <row r="65428" spans="1:251" s="186" customFormat="1" ht="14.25">
      <c r="A65428" s="393"/>
      <c r="D65428" s="394"/>
      <c r="IP65428" s="203"/>
      <c r="IQ65428" s="203"/>
    </row>
    <row r="65429" spans="1:251" s="186" customFormat="1" ht="14.25">
      <c r="A65429" s="393"/>
      <c r="D65429" s="394"/>
      <c r="IP65429" s="203"/>
      <c r="IQ65429" s="203"/>
    </row>
    <row r="65430" spans="1:251" s="186" customFormat="1" ht="14.25">
      <c r="A65430" s="393"/>
      <c r="D65430" s="394"/>
      <c r="IP65430" s="203"/>
      <c r="IQ65430" s="203"/>
    </row>
    <row r="65431" spans="1:251" s="186" customFormat="1" ht="14.25">
      <c r="A65431" s="393"/>
      <c r="D65431" s="394"/>
      <c r="IP65431" s="203"/>
      <c r="IQ65431" s="203"/>
    </row>
    <row r="65432" spans="1:251" s="186" customFormat="1" ht="14.25">
      <c r="A65432" s="393"/>
      <c r="D65432" s="394"/>
      <c r="IP65432" s="203"/>
      <c r="IQ65432" s="203"/>
    </row>
    <row r="65433" spans="1:251" s="186" customFormat="1" ht="14.25">
      <c r="A65433" s="393"/>
      <c r="D65433" s="394"/>
      <c r="IP65433" s="203"/>
      <c r="IQ65433" s="203"/>
    </row>
    <row r="65434" spans="1:251" s="186" customFormat="1" ht="14.25">
      <c r="A65434" s="393"/>
      <c r="D65434" s="394"/>
      <c r="IP65434" s="203"/>
      <c r="IQ65434" s="203"/>
    </row>
    <row r="65435" spans="1:251" s="186" customFormat="1" ht="14.25">
      <c r="A65435" s="393"/>
      <c r="D65435" s="394"/>
      <c r="IP65435" s="203"/>
      <c r="IQ65435" s="203"/>
    </row>
    <row r="65436" spans="1:251" s="186" customFormat="1" ht="14.25">
      <c r="A65436" s="393"/>
      <c r="D65436" s="394"/>
      <c r="IP65436" s="203"/>
      <c r="IQ65436" s="203"/>
    </row>
    <row r="65437" spans="1:251" s="186" customFormat="1" ht="14.25">
      <c r="A65437" s="393"/>
      <c r="D65437" s="394"/>
      <c r="IP65437" s="203"/>
      <c r="IQ65437" s="203"/>
    </row>
    <row r="65438" spans="1:251" s="186" customFormat="1" ht="14.25">
      <c r="A65438" s="393"/>
      <c r="D65438" s="394"/>
      <c r="IP65438" s="203"/>
      <c r="IQ65438" s="203"/>
    </row>
    <row r="65439" spans="1:251" s="186" customFormat="1" ht="14.25">
      <c r="A65439" s="393"/>
      <c r="D65439" s="394"/>
      <c r="IP65439" s="203"/>
      <c r="IQ65439" s="203"/>
    </row>
    <row r="65440" spans="1:251" s="186" customFormat="1" ht="14.25">
      <c r="A65440" s="393"/>
      <c r="D65440" s="394"/>
      <c r="IP65440" s="203"/>
      <c r="IQ65440" s="203"/>
    </row>
    <row r="65441" spans="1:251" s="186" customFormat="1" ht="14.25">
      <c r="A65441" s="393"/>
      <c r="D65441" s="394"/>
      <c r="IP65441" s="203"/>
      <c r="IQ65441" s="203"/>
    </row>
    <row r="65442" spans="1:251" s="186" customFormat="1" ht="14.25">
      <c r="A65442" s="393"/>
      <c r="D65442" s="394"/>
      <c r="IP65442" s="203"/>
      <c r="IQ65442" s="203"/>
    </row>
    <row r="65443" spans="1:251" s="186" customFormat="1" ht="14.25">
      <c r="A65443" s="393"/>
      <c r="D65443" s="394"/>
      <c r="IP65443" s="203"/>
      <c r="IQ65443" s="203"/>
    </row>
    <row r="65444" spans="1:251" s="186" customFormat="1" ht="14.25">
      <c r="A65444" s="393"/>
      <c r="D65444" s="394"/>
      <c r="IP65444" s="203"/>
      <c r="IQ65444" s="203"/>
    </row>
    <row r="65445" spans="1:251" s="186" customFormat="1" ht="14.25">
      <c r="A65445" s="393"/>
      <c r="D65445" s="394"/>
      <c r="IP65445" s="203"/>
      <c r="IQ65445" s="203"/>
    </row>
    <row r="65446" spans="1:251" s="186" customFormat="1" ht="14.25">
      <c r="A65446" s="393"/>
      <c r="D65446" s="394"/>
      <c r="IP65446" s="203"/>
      <c r="IQ65446" s="203"/>
    </row>
    <row r="65447" spans="1:251" s="186" customFormat="1" ht="14.25">
      <c r="A65447" s="393"/>
      <c r="D65447" s="394"/>
      <c r="IP65447" s="203"/>
      <c r="IQ65447" s="203"/>
    </row>
    <row r="65448" spans="1:251" s="186" customFormat="1" ht="14.25">
      <c r="A65448" s="393"/>
      <c r="D65448" s="394"/>
      <c r="IP65448" s="203"/>
      <c r="IQ65448" s="203"/>
    </row>
    <row r="65449" spans="1:251" s="186" customFormat="1" ht="14.25">
      <c r="A65449" s="393"/>
      <c r="D65449" s="394"/>
      <c r="IP65449" s="203"/>
      <c r="IQ65449" s="203"/>
    </row>
    <row r="65450" spans="1:251" s="186" customFormat="1" ht="14.25">
      <c r="A65450" s="393"/>
      <c r="D65450" s="394"/>
      <c r="IP65450" s="203"/>
      <c r="IQ65450" s="203"/>
    </row>
    <row r="65451" spans="1:251" s="186" customFormat="1" ht="14.25">
      <c r="A65451" s="393"/>
      <c r="D65451" s="394"/>
      <c r="IP65451" s="203"/>
      <c r="IQ65451" s="203"/>
    </row>
    <row r="65452" spans="1:251" s="186" customFormat="1" ht="14.25">
      <c r="A65452" s="393"/>
      <c r="D65452" s="394"/>
      <c r="IP65452" s="203"/>
      <c r="IQ65452" s="203"/>
    </row>
    <row r="65453" spans="1:251" s="186" customFormat="1" ht="14.25">
      <c r="A65453" s="393"/>
      <c r="D65453" s="394"/>
      <c r="IP65453" s="203"/>
      <c r="IQ65453" s="203"/>
    </row>
    <row r="65454" spans="1:251" s="186" customFormat="1" ht="14.25">
      <c r="A65454" s="393"/>
      <c r="D65454" s="394"/>
      <c r="IP65454" s="203"/>
      <c r="IQ65454" s="203"/>
    </row>
    <row r="65455" spans="1:251" s="186" customFormat="1" ht="14.25">
      <c r="A65455" s="393"/>
      <c r="D65455" s="394"/>
      <c r="IP65455" s="203"/>
      <c r="IQ65455" s="203"/>
    </row>
    <row r="65456" spans="1:251" s="186" customFormat="1" ht="14.25">
      <c r="A65456" s="393"/>
      <c r="D65456" s="394"/>
      <c r="IP65456" s="203"/>
      <c r="IQ65456" s="203"/>
    </row>
    <row r="65457" spans="1:251" s="186" customFormat="1" ht="14.25">
      <c r="A65457" s="393"/>
      <c r="D65457" s="394"/>
      <c r="IP65457" s="203"/>
      <c r="IQ65457" s="203"/>
    </row>
    <row r="65458" spans="1:251" s="186" customFormat="1" ht="14.25">
      <c r="A65458" s="393"/>
      <c r="D65458" s="394"/>
      <c r="IP65458" s="203"/>
      <c r="IQ65458" s="203"/>
    </row>
    <row r="65459" spans="1:251" s="186" customFormat="1" ht="14.25">
      <c r="A65459" s="393"/>
      <c r="D65459" s="394"/>
      <c r="IP65459" s="203"/>
      <c r="IQ65459" s="203"/>
    </row>
    <row r="65460" spans="1:251" s="186" customFormat="1" ht="14.25">
      <c r="A65460" s="393"/>
      <c r="D65460" s="394"/>
      <c r="IP65460" s="203"/>
      <c r="IQ65460" s="203"/>
    </row>
    <row r="65461" spans="1:251" s="186" customFormat="1" ht="14.25">
      <c r="A65461" s="393"/>
      <c r="D65461" s="394"/>
      <c r="IP65461" s="203"/>
      <c r="IQ65461" s="203"/>
    </row>
    <row r="65462" spans="1:251" s="186" customFormat="1" ht="14.25">
      <c r="A65462" s="393"/>
      <c r="D65462" s="394"/>
      <c r="IP65462" s="203"/>
      <c r="IQ65462" s="203"/>
    </row>
    <row r="65463" spans="1:251" s="186" customFormat="1" ht="14.25">
      <c r="A65463" s="393"/>
      <c r="D65463" s="394"/>
      <c r="IP65463" s="203"/>
      <c r="IQ65463" s="203"/>
    </row>
    <row r="65464" spans="1:251" s="186" customFormat="1" ht="14.25">
      <c r="A65464" s="393"/>
      <c r="D65464" s="394"/>
      <c r="IP65464" s="203"/>
      <c r="IQ65464" s="203"/>
    </row>
    <row r="65465" spans="1:251" s="186" customFormat="1" ht="14.25">
      <c r="A65465" s="393"/>
      <c r="D65465" s="394"/>
      <c r="IP65465" s="203"/>
      <c r="IQ65465" s="203"/>
    </row>
    <row r="65466" spans="1:251" s="186" customFormat="1" ht="14.25">
      <c r="A65466" s="393"/>
      <c r="D65466" s="394"/>
      <c r="IP65466" s="203"/>
      <c r="IQ65466" s="203"/>
    </row>
    <row r="65467" spans="1:251" s="186" customFormat="1" ht="14.25">
      <c r="A65467" s="393"/>
      <c r="D65467" s="394"/>
      <c r="IP65467" s="203"/>
      <c r="IQ65467" s="203"/>
    </row>
    <row r="65468" spans="1:251" s="186" customFormat="1" ht="14.25">
      <c r="A65468" s="393"/>
      <c r="D65468" s="394"/>
      <c r="IP65468" s="203"/>
      <c r="IQ65468" s="203"/>
    </row>
    <row r="65469" spans="1:251" s="186" customFormat="1" ht="14.25">
      <c r="A65469" s="393"/>
      <c r="D65469" s="394"/>
      <c r="IP65469" s="203"/>
      <c r="IQ65469" s="203"/>
    </row>
    <row r="65470" spans="1:251" s="186" customFormat="1" ht="14.25">
      <c r="A65470" s="393"/>
      <c r="D65470" s="394"/>
      <c r="IP65470" s="203"/>
      <c r="IQ65470" s="203"/>
    </row>
    <row r="65471" spans="1:251" s="186" customFormat="1" ht="14.25">
      <c r="A65471" s="393"/>
      <c r="D65471" s="394"/>
      <c r="IP65471" s="203"/>
      <c r="IQ65471" s="203"/>
    </row>
    <row r="65472" spans="1:251" s="186" customFormat="1" ht="14.25">
      <c r="A65472" s="393"/>
      <c r="D65472" s="394"/>
      <c r="IP65472" s="203"/>
      <c r="IQ65472" s="203"/>
    </row>
    <row r="65473" spans="1:251" s="186" customFormat="1" ht="14.25">
      <c r="A65473" s="393"/>
      <c r="D65473" s="394"/>
      <c r="IP65473" s="203"/>
      <c r="IQ65473" s="203"/>
    </row>
    <row r="65474" spans="1:251" s="186" customFormat="1" ht="14.25">
      <c r="A65474" s="393"/>
      <c r="D65474" s="394"/>
      <c r="IP65474" s="203"/>
      <c r="IQ65474" s="203"/>
    </row>
    <row r="65475" spans="1:251" s="186" customFormat="1" ht="14.25">
      <c r="A65475" s="393"/>
      <c r="D65475" s="394"/>
      <c r="IP65475" s="203"/>
      <c r="IQ65475" s="203"/>
    </row>
    <row r="65476" spans="1:251" s="186" customFormat="1" ht="14.25">
      <c r="A65476" s="393"/>
      <c r="D65476" s="394"/>
      <c r="IP65476" s="203"/>
      <c r="IQ65476" s="203"/>
    </row>
    <row r="65477" spans="1:251" s="186" customFormat="1" ht="14.25">
      <c r="A65477" s="393"/>
      <c r="D65477" s="394"/>
      <c r="IP65477" s="203"/>
      <c r="IQ65477" s="203"/>
    </row>
    <row r="65478" spans="1:251" s="186" customFormat="1" ht="14.25">
      <c r="A65478" s="393"/>
      <c r="D65478" s="394"/>
      <c r="IP65478" s="203"/>
      <c r="IQ65478" s="203"/>
    </row>
    <row r="65479" spans="1:251" s="186" customFormat="1" ht="14.25">
      <c r="A65479" s="393"/>
      <c r="D65479" s="394"/>
      <c r="IP65479" s="203"/>
      <c r="IQ65479" s="203"/>
    </row>
    <row r="65480" spans="1:251" s="186" customFormat="1" ht="14.25">
      <c r="A65480" s="393"/>
      <c r="D65480" s="394"/>
      <c r="IP65480" s="203"/>
      <c r="IQ65480" s="203"/>
    </row>
    <row r="65481" spans="1:251" s="186" customFormat="1" ht="14.25">
      <c r="A65481" s="393"/>
      <c r="D65481" s="394"/>
      <c r="IP65481" s="203"/>
      <c r="IQ65481" s="203"/>
    </row>
    <row r="65482" spans="1:251" s="186" customFormat="1" ht="14.25">
      <c r="A65482" s="393"/>
      <c r="D65482" s="394"/>
      <c r="IP65482" s="203"/>
      <c r="IQ65482" s="203"/>
    </row>
    <row r="65483" spans="1:251" s="186" customFormat="1" ht="14.25">
      <c r="A65483" s="393"/>
      <c r="D65483" s="394"/>
      <c r="IP65483" s="203"/>
      <c r="IQ65483" s="203"/>
    </row>
    <row r="65484" spans="1:251" s="186" customFormat="1" ht="14.25">
      <c r="A65484" s="393"/>
      <c r="D65484" s="394"/>
      <c r="IP65484" s="203"/>
      <c r="IQ65484" s="203"/>
    </row>
    <row r="65485" spans="1:251" s="186" customFormat="1" ht="14.25">
      <c r="A65485" s="393"/>
      <c r="D65485" s="394"/>
      <c r="IP65485" s="203"/>
      <c r="IQ65485" s="203"/>
    </row>
    <row r="65486" spans="1:251" s="186" customFormat="1" ht="14.25">
      <c r="A65486" s="393"/>
      <c r="D65486" s="394"/>
      <c r="IP65486" s="203"/>
      <c r="IQ65486" s="203"/>
    </row>
    <row r="65487" spans="1:251" s="186" customFormat="1" ht="14.25">
      <c r="A65487" s="393"/>
      <c r="D65487" s="394"/>
      <c r="IP65487" s="203"/>
      <c r="IQ65487" s="203"/>
    </row>
    <row r="65488" spans="1:251" s="186" customFormat="1" ht="14.25">
      <c r="A65488" s="393"/>
      <c r="D65488" s="394"/>
      <c r="IP65488" s="203"/>
      <c r="IQ65488" s="203"/>
    </row>
    <row r="65489" spans="1:251" s="186" customFormat="1" ht="14.25">
      <c r="A65489" s="393"/>
      <c r="D65489" s="394"/>
      <c r="IP65489" s="203"/>
      <c r="IQ65489" s="203"/>
    </row>
    <row r="65490" spans="1:251" s="186" customFormat="1" ht="14.25">
      <c r="A65490" s="393"/>
      <c r="D65490" s="394"/>
      <c r="IP65490" s="203"/>
      <c r="IQ65490" s="203"/>
    </row>
    <row r="65491" spans="1:251" s="186" customFormat="1" ht="14.25">
      <c r="A65491" s="393"/>
      <c r="D65491" s="394"/>
      <c r="IP65491" s="203"/>
      <c r="IQ65491" s="203"/>
    </row>
    <row r="65492" spans="1:251" s="186" customFormat="1" ht="14.25">
      <c r="A65492" s="393"/>
      <c r="D65492" s="394"/>
      <c r="IP65492" s="203"/>
      <c r="IQ65492" s="203"/>
    </row>
    <row r="65493" spans="1:251" s="186" customFormat="1" ht="14.25">
      <c r="A65493" s="393"/>
      <c r="D65493" s="394"/>
      <c r="IP65493" s="203"/>
      <c r="IQ65493" s="203"/>
    </row>
    <row r="65494" spans="1:251" s="186" customFormat="1" ht="14.25">
      <c r="A65494" s="393"/>
      <c r="D65494" s="394"/>
      <c r="IP65494" s="203"/>
      <c r="IQ65494" s="203"/>
    </row>
    <row r="65495" spans="1:251" s="186" customFormat="1" ht="14.25">
      <c r="A65495" s="393"/>
      <c r="D65495" s="394"/>
      <c r="IP65495" s="203"/>
      <c r="IQ65495" s="203"/>
    </row>
    <row r="65496" spans="1:251" s="186" customFormat="1" ht="14.25">
      <c r="A65496" s="393"/>
      <c r="D65496" s="394"/>
      <c r="IP65496" s="203"/>
      <c r="IQ65496" s="203"/>
    </row>
    <row r="65497" spans="1:251" s="186" customFormat="1" ht="14.25">
      <c r="A65497" s="393"/>
      <c r="D65497" s="394"/>
      <c r="IP65497" s="203"/>
      <c r="IQ65497" s="203"/>
    </row>
    <row r="65498" spans="1:251" s="186" customFormat="1" ht="14.25">
      <c r="A65498" s="393"/>
      <c r="D65498" s="394"/>
      <c r="IP65498" s="203"/>
      <c r="IQ65498" s="203"/>
    </row>
    <row r="65499" spans="1:251" s="186" customFormat="1" ht="14.25">
      <c r="A65499" s="393"/>
      <c r="D65499" s="394"/>
      <c r="IP65499" s="203"/>
      <c r="IQ65499" s="203"/>
    </row>
    <row r="65500" spans="1:251" s="186" customFormat="1" ht="14.25">
      <c r="A65500" s="393"/>
      <c r="D65500" s="394"/>
      <c r="IP65500" s="203"/>
      <c r="IQ65500" s="203"/>
    </row>
    <row r="65501" spans="1:251" s="186" customFormat="1" ht="14.25">
      <c r="A65501" s="393"/>
      <c r="D65501" s="394"/>
      <c r="IP65501" s="203"/>
      <c r="IQ65501" s="203"/>
    </row>
    <row r="65502" spans="1:251" s="186" customFormat="1" ht="14.25">
      <c r="A65502" s="393"/>
      <c r="D65502" s="394"/>
      <c r="IP65502" s="203"/>
      <c r="IQ65502" s="203"/>
    </row>
    <row r="65503" spans="1:251" s="186" customFormat="1" ht="14.25">
      <c r="A65503" s="393"/>
      <c r="D65503" s="394"/>
      <c r="IP65503" s="203"/>
      <c r="IQ65503" s="203"/>
    </row>
    <row r="65504" spans="1:251" s="186" customFormat="1" ht="14.25">
      <c r="A65504" s="393"/>
      <c r="D65504" s="394"/>
      <c r="IP65504" s="203"/>
      <c r="IQ65504" s="203"/>
    </row>
    <row r="65505" spans="1:251" s="186" customFormat="1" ht="14.25">
      <c r="A65505" s="393"/>
      <c r="D65505" s="394"/>
      <c r="IP65505" s="203"/>
      <c r="IQ65505" s="203"/>
    </row>
    <row r="65506" spans="1:251" s="186" customFormat="1" ht="14.25">
      <c r="A65506" s="393"/>
      <c r="D65506" s="394"/>
      <c r="IP65506" s="203"/>
      <c r="IQ65506" s="203"/>
    </row>
    <row r="65507" spans="1:251" s="186" customFormat="1" ht="14.25">
      <c r="A65507" s="393"/>
      <c r="D65507" s="394"/>
      <c r="IP65507" s="203"/>
      <c r="IQ65507" s="203"/>
    </row>
    <row r="65508" spans="1:251" s="186" customFormat="1" ht="14.25">
      <c r="A65508" s="393"/>
      <c r="D65508" s="394"/>
      <c r="IP65508" s="203"/>
      <c r="IQ65508" s="203"/>
    </row>
    <row r="65509" spans="1:251" s="186" customFormat="1" ht="14.25">
      <c r="A65509" s="393"/>
      <c r="D65509" s="394"/>
      <c r="IP65509" s="203"/>
      <c r="IQ65509" s="203"/>
    </row>
    <row r="65510" spans="1:251" s="186" customFormat="1" ht="14.25">
      <c r="A65510" s="393"/>
      <c r="D65510" s="394"/>
      <c r="IP65510" s="203"/>
      <c r="IQ65510" s="203"/>
    </row>
    <row r="65511" spans="1:251" s="186" customFormat="1" ht="14.25">
      <c r="A65511" s="393"/>
      <c r="D65511" s="394"/>
      <c r="IP65511" s="203"/>
      <c r="IQ65511" s="203"/>
    </row>
    <row r="65512" spans="1:251" s="186" customFormat="1" ht="14.25">
      <c r="A65512" s="393"/>
      <c r="D65512" s="394"/>
      <c r="IP65512" s="203"/>
      <c r="IQ65512" s="203"/>
    </row>
    <row r="65513" spans="1:251" s="186" customFormat="1" ht="14.25">
      <c r="A65513" s="393"/>
      <c r="D65513" s="394"/>
      <c r="IP65513" s="203"/>
      <c r="IQ65513" s="203"/>
    </row>
    <row r="65514" spans="1:251" s="186" customFormat="1" ht="14.25">
      <c r="A65514" s="393"/>
      <c r="D65514" s="394"/>
      <c r="IP65514" s="203"/>
      <c r="IQ65514" s="203"/>
    </row>
    <row r="65515" spans="1:251" s="186" customFormat="1" ht="14.25">
      <c r="A65515" s="393"/>
      <c r="D65515" s="394"/>
      <c r="IP65515" s="203"/>
      <c r="IQ65515" s="203"/>
    </row>
    <row r="65516" spans="1:251" s="186" customFormat="1" ht="14.25">
      <c r="A65516" s="393"/>
      <c r="D65516" s="394"/>
      <c r="IP65516" s="203"/>
      <c r="IQ65516" s="203"/>
    </row>
    <row r="65517" spans="1:251" s="186" customFormat="1" ht="14.25">
      <c r="A65517" s="393"/>
      <c r="D65517" s="394"/>
      <c r="IP65517" s="203"/>
      <c r="IQ65517" s="203"/>
    </row>
    <row r="65518" spans="1:251" s="186" customFormat="1" ht="14.25">
      <c r="A65518" s="393"/>
      <c r="D65518" s="394"/>
      <c r="IP65518" s="203"/>
      <c r="IQ65518" s="203"/>
    </row>
    <row r="65519" spans="1:251" s="186" customFormat="1" ht="14.25">
      <c r="A65519" s="393"/>
      <c r="D65519" s="394"/>
      <c r="IP65519" s="203"/>
      <c r="IQ65519" s="203"/>
    </row>
    <row r="65520" spans="1:251" s="186" customFormat="1" ht="14.25">
      <c r="A65520" s="393"/>
      <c r="D65520" s="394"/>
      <c r="IP65520" s="203"/>
      <c r="IQ65520" s="203"/>
    </row>
    <row r="65521" spans="1:251" s="186" customFormat="1" ht="14.25">
      <c r="A65521" s="393"/>
      <c r="D65521" s="394"/>
      <c r="IP65521" s="203"/>
      <c r="IQ65521" s="203"/>
    </row>
    <row r="65522" spans="1:251" s="186" customFormat="1" ht="14.25">
      <c r="A65522" s="393"/>
      <c r="D65522" s="394"/>
      <c r="IP65522" s="203"/>
      <c r="IQ65522" s="203"/>
    </row>
    <row r="65523" spans="1:251" s="186" customFormat="1" ht="14.25">
      <c r="A65523" s="393"/>
      <c r="D65523" s="394"/>
      <c r="IP65523" s="203"/>
      <c r="IQ65523" s="203"/>
    </row>
    <row r="65524" spans="1:251" s="186" customFormat="1" ht="14.25">
      <c r="A65524" s="393"/>
      <c r="D65524" s="394"/>
      <c r="IP65524" s="203"/>
      <c r="IQ65524" s="203"/>
    </row>
    <row r="65525" spans="1:251" s="186" customFormat="1" ht="14.25">
      <c r="A65525" s="393"/>
      <c r="D65525" s="394"/>
      <c r="IP65525" s="203"/>
      <c r="IQ65525" s="203"/>
    </row>
    <row r="65526" spans="1:251" s="186" customFormat="1" ht="14.25">
      <c r="A65526" s="393"/>
      <c r="D65526" s="394"/>
      <c r="IP65526" s="203"/>
      <c r="IQ65526" s="203"/>
    </row>
    <row r="65527" spans="1:251" s="186" customFormat="1" ht="14.25">
      <c r="A65527" s="393"/>
      <c r="D65527" s="394"/>
      <c r="IP65527" s="203"/>
      <c r="IQ65527" s="203"/>
    </row>
    <row r="65528" spans="1:251" s="186" customFormat="1" ht="14.25">
      <c r="A65528" s="393"/>
      <c r="D65528" s="394"/>
      <c r="IP65528" s="203"/>
      <c r="IQ65528" s="203"/>
    </row>
    <row r="65529" spans="1:251" s="186" customFormat="1" ht="14.25">
      <c r="A65529" s="393"/>
      <c r="D65529" s="394"/>
      <c r="IP65529" s="203"/>
      <c r="IQ65529" s="203"/>
    </row>
    <row r="65530" spans="1:251" s="186" customFormat="1" ht="14.25">
      <c r="A65530" s="393"/>
      <c r="D65530" s="394"/>
      <c r="IP65530" s="203"/>
      <c r="IQ65530" s="203"/>
    </row>
    <row r="65531" spans="1:251" s="186" customFormat="1" ht="14.25">
      <c r="A65531" s="393"/>
      <c r="D65531" s="394"/>
      <c r="IP65531" s="203"/>
      <c r="IQ65531" s="203"/>
    </row>
    <row r="65532" spans="1:251" s="186" customFormat="1" ht="14.25">
      <c r="A65532" s="393"/>
      <c r="D65532" s="394"/>
      <c r="IP65532" s="203"/>
      <c r="IQ65532" s="203"/>
    </row>
    <row r="65533" spans="1:251" s="186" customFormat="1" ht="14.25">
      <c r="A65533" s="393"/>
      <c r="D65533" s="394"/>
      <c r="IP65533" s="203"/>
      <c r="IQ65533" s="203"/>
    </row>
    <row r="65534" spans="1:251" s="186" customFormat="1" ht="14.25">
      <c r="A65534" s="393"/>
      <c r="D65534" s="394"/>
      <c r="IP65534" s="203"/>
      <c r="IQ65534" s="203"/>
    </row>
    <row r="65535" spans="1:251" s="186" customFormat="1" ht="14.25">
      <c r="A65535" s="393"/>
      <c r="D65535" s="394"/>
      <c r="IP65535" s="203"/>
      <c r="IQ65535" s="203"/>
    </row>
  </sheetData>
  <sheetProtection/>
  <protectedRanges>
    <protectedRange sqref="C20" name="区域14"/>
    <protectedRange sqref="C20" name="区域15"/>
    <protectedRange sqref="C26" name="区域21"/>
  </protectedRanges>
  <mergeCells count="10">
    <mergeCell ref="A1:H1"/>
    <mergeCell ref="G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" footer="0.5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/>
  </sheetPr>
  <dimension ref="A1:IV44"/>
  <sheetViews>
    <sheetView zoomScaleSheetLayoutView="100" workbookViewId="0" topLeftCell="A1">
      <selection activeCell="C29" sqref="C29"/>
    </sheetView>
  </sheetViews>
  <sheetFormatPr defaultColWidth="9.00390625" defaultRowHeight="14.25"/>
  <cols>
    <col min="1" max="1" width="9.25390625" style="374" customWidth="1"/>
    <col min="2" max="2" width="41.50390625" style="374" customWidth="1"/>
    <col min="3" max="3" width="16.625" style="374" customWidth="1"/>
    <col min="4" max="4" width="22.125" style="375" customWidth="1"/>
    <col min="5" max="249" width="9.00390625" style="372" customWidth="1"/>
    <col min="250" max="16384" width="9.00390625" style="376" customWidth="1"/>
  </cols>
  <sheetData>
    <row r="1" spans="1:4" s="372" customFormat="1" ht="20.25">
      <c r="A1" s="377" t="s">
        <v>45</v>
      </c>
      <c r="B1" s="377"/>
      <c r="C1" s="377"/>
      <c r="D1" s="378"/>
    </row>
    <row r="2" spans="2:4" s="372" customFormat="1" ht="16.5" customHeight="1">
      <c r="B2" s="379" t="s">
        <v>1</v>
      </c>
      <c r="C2" s="379"/>
      <c r="D2" s="380"/>
    </row>
    <row r="3" spans="1:4" s="372" customFormat="1" ht="28.5">
      <c r="A3" s="381" t="s">
        <v>18</v>
      </c>
      <c r="B3" s="381" t="s">
        <v>46</v>
      </c>
      <c r="C3" s="382" t="s">
        <v>20</v>
      </c>
      <c r="D3" s="383" t="s">
        <v>47</v>
      </c>
    </row>
    <row r="4" spans="1:4" s="372" customFormat="1" ht="19.5" customHeight="1">
      <c r="A4" s="384">
        <v>1</v>
      </c>
      <c r="B4" s="316" t="s">
        <v>48</v>
      </c>
      <c r="C4" s="385">
        <v>112881</v>
      </c>
      <c r="D4" s="386">
        <v>0.02</v>
      </c>
    </row>
    <row r="5" spans="1:4" s="372" customFormat="1" ht="19.5" customHeight="1">
      <c r="A5" s="384">
        <v>1</v>
      </c>
      <c r="B5" s="316" t="s">
        <v>49</v>
      </c>
      <c r="C5" s="317">
        <v>22408</v>
      </c>
      <c r="D5" s="386">
        <v>0.009000000000000001</v>
      </c>
    </row>
    <row r="6" spans="1:4" s="372" customFormat="1" ht="19.5" customHeight="1">
      <c r="A6" s="384">
        <v>2</v>
      </c>
      <c r="B6" s="316" t="s">
        <v>50</v>
      </c>
      <c r="C6" s="229">
        <v>0</v>
      </c>
      <c r="D6" s="386">
        <v>0</v>
      </c>
    </row>
    <row r="7" spans="1:4" s="372" customFormat="1" ht="19.5" customHeight="1">
      <c r="A7" s="384">
        <v>3</v>
      </c>
      <c r="B7" s="316" t="s">
        <v>51</v>
      </c>
      <c r="C7" s="229">
        <v>0</v>
      </c>
      <c r="D7" s="386">
        <v>0</v>
      </c>
    </row>
    <row r="8" spans="1:4" s="372" customFormat="1" ht="19.5" customHeight="1">
      <c r="A8" s="384">
        <v>4</v>
      </c>
      <c r="B8" s="316" t="s">
        <v>52</v>
      </c>
      <c r="C8" s="229">
        <v>4629</v>
      </c>
      <c r="D8" s="386">
        <v>0.011000000000000001</v>
      </c>
    </row>
    <row r="9" spans="1:4" s="372" customFormat="1" ht="19.5" customHeight="1">
      <c r="A9" s="384">
        <v>5</v>
      </c>
      <c r="B9" s="316" t="s">
        <v>53</v>
      </c>
      <c r="C9" s="229">
        <v>22286</v>
      </c>
      <c r="D9" s="386">
        <v>0.035</v>
      </c>
    </row>
    <row r="10" spans="1:4" s="372" customFormat="1" ht="19.5" customHeight="1">
      <c r="A10" s="384">
        <v>6</v>
      </c>
      <c r="B10" s="387" t="s">
        <v>54</v>
      </c>
      <c r="C10" s="229">
        <v>1742</v>
      </c>
      <c r="D10" s="388">
        <v>-0.022994952327537857</v>
      </c>
    </row>
    <row r="11" spans="1:4" s="372" customFormat="1" ht="19.5" customHeight="1">
      <c r="A11" s="384">
        <v>7</v>
      </c>
      <c r="B11" s="316" t="s">
        <v>55</v>
      </c>
      <c r="C11" s="229">
        <v>714</v>
      </c>
      <c r="D11" s="386">
        <v>0.021</v>
      </c>
    </row>
    <row r="12" spans="1:4" s="373" customFormat="1" ht="19.5" customHeight="1">
      <c r="A12" s="384">
        <v>8</v>
      </c>
      <c r="B12" s="316" t="s">
        <v>56</v>
      </c>
      <c r="C12" s="229">
        <v>439</v>
      </c>
      <c r="D12" s="389">
        <v>-0.012</v>
      </c>
    </row>
    <row r="13" spans="1:4" s="372" customFormat="1" ht="19.5" customHeight="1">
      <c r="A13" s="384">
        <v>9</v>
      </c>
      <c r="B13" s="316" t="s">
        <v>57</v>
      </c>
      <c r="C13" s="229">
        <v>21637</v>
      </c>
      <c r="D13" s="386">
        <v>0.027999999999999997</v>
      </c>
    </row>
    <row r="14" spans="1:4" s="372" customFormat="1" ht="19.5" customHeight="1">
      <c r="A14" s="384">
        <v>10</v>
      </c>
      <c r="B14" s="316" t="s">
        <v>58</v>
      </c>
      <c r="C14" s="229">
        <v>8331</v>
      </c>
      <c r="D14" s="388">
        <v>0.10067380103051922</v>
      </c>
    </row>
    <row r="15" spans="1:4" s="372" customFormat="1" ht="19.5" customHeight="1">
      <c r="A15" s="384">
        <v>11</v>
      </c>
      <c r="B15" s="316" t="s">
        <v>59</v>
      </c>
      <c r="C15" s="229">
        <v>15368</v>
      </c>
      <c r="D15" s="386">
        <v>0.012</v>
      </c>
    </row>
    <row r="16" spans="1:4" s="372" customFormat="1" ht="19.5" customHeight="1">
      <c r="A16" s="384">
        <v>12</v>
      </c>
      <c r="B16" s="326" t="s">
        <v>60</v>
      </c>
      <c r="C16" s="229">
        <v>1255</v>
      </c>
      <c r="D16" s="386">
        <v>0.046799999999999994</v>
      </c>
    </row>
    <row r="17" spans="1:4" s="373" customFormat="1" ht="19.5" customHeight="1">
      <c r="A17" s="384">
        <v>13</v>
      </c>
      <c r="B17" s="326" t="s">
        <v>61</v>
      </c>
      <c r="C17" s="229">
        <v>10267</v>
      </c>
      <c r="D17" s="389">
        <v>0.0111</v>
      </c>
    </row>
    <row r="18" spans="1:4" s="372" customFormat="1" ht="19.5" customHeight="1">
      <c r="A18" s="384">
        <v>14</v>
      </c>
      <c r="B18" s="326" t="s">
        <v>62</v>
      </c>
      <c r="C18" s="229">
        <v>4399</v>
      </c>
      <c r="D18" s="386">
        <v>0.022000000000000002</v>
      </c>
    </row>
    <row r="19" spans="1:4" s="372" customFormat="1" ht="19.5" customHeight="1">
      <c r="A19" s="384">
        <v>15</v>
      </c>
      <c r="B19" s="326" t="s">
        <v>63</v>
      </c>
      <c r="C19" s="229">
        <v>871</v>
      </c>
      <c r="D19" s="386">
        <v>0.005</v>
      </c>
    </row>
    <row r="20" spans="1:4" s="372" customFormat="1" ht="19.5" customHeight="1">
      <c r="A20" s="384">
        <v>16</v>
      </c>
      <c r="B20" s="326" t="s">
        <v>64</v>
      </c>
      <c r="C20" s="229">
        <v>299</v>
      </c>
      <c r="D20" s="386">
        <v>0.0085</v>
      </c>
    </row>
    <row r="21" spans="1:4" s="372" customFormat="1" ht="19.5" customHeight="1">
      <c r="A21" s="384">
        <v>17</v>
      </c>
      <c r="B21" s="326" t="s">
        <v>65</v>
      </c>
      <c r="C21" s="229">
        <v>101</v>
      </c>
      <c r="D21" s="386">
        <v>0.0077</v>
      </c>
    </row>
    <row r="22" spans="1:4" s="372" customFormat="1" ht="19.5" customHeight="1">
      <c r="A22" s="384">
        <v>18</v>
      </c>
      <c r="B22" s="326" t="s">
        <v>66</v>
      </c>
      <c r="C22" s="229">
        <v>0</v>
      </c>
      <c r="D22" s="386">
        <v>0</v>
      </c>
    </row>
    <row r="23" spans="1:4" s="372" customFormat="1" ht="19.5" customHeight="1">
      <c r="A23" s="384">
        <v>19</v>
      </c>
      <c r="B23" s="326" t="s">
        <v>67</v>
      </c>
      <c r="C23" s="229">
        <v>0</v>
      </c>
      <c r="D23" s="386">
        <v>0</v>
      </c>
    </row>
    <row r="24" spans="1:4" s="372" customFormat="1" ht="19.5" customHeight="1">
      <c r="A24" s="384">
        <v>20</v>
      </c>
      <c r="B24" s="326" t="s">
        <v>68</v>
      </c>
      <c r="C24" s="229">
        <v>246</v>
      </c>
      <c r="D24" s="388">
        <v>-0.05747126436781609</v>
      </c>
    </row>
    <row r="25" spans="1:4" s="372" customFormat="1" ht="19.5" customHeight="1">
      <c r="A25" s="384">
        <v>21</v>
      </c>
      <c r="B25" s="326" t="s">
        <v>69</v>
      </c>
      <c r="C25" s="229">
        <v>3226</v>
      </c>
      <c r="D25" s="386">
        <v>0.026000000000000002</v>
      </c>
    </row>
    <row r="26" spans="1:4" s="372" customFormat="1" ht="19.5" customHeight="1">
      <c r="A26" s="384">
        <v>22</v>
      </c>
      <c r="B26" s="326" t="s">
        <v>70</v>
      </c>
      <c r="C26" s="229">
        <v>0</v>
      </c>
      <c r="D26" s="386">
        <v>0</v>
      </c>
    </row>
    <row r="27" spans="1:4" s="372" customFormat="1" ht="19.5" customHeight="1">
      <c r="A27" s="384">
        <v>23</v>
      </c>
      <c r="B27" s="326" t="s">
        <v>71</v>
      </c>
      <c r="C27" s="229">
        <v>487</v>
      </c>
      <c r="D27" s="386">
        <v>-0.0322</v>
      </c>
    </row>
    <row r="28" spans="1:4" s="372" customFormat="1" ht="19.5" customHeight="1">
      <c r="A28" s="384">
        <v>24</v>
      </c>
      <c r="B28" s="326" t="s">
        <v>72</v>
      </c>
      <c r="C28" s="229">
        <v>3000</v>
      </c>
      <c r="D28" s="386">
        <v>0</v>
      </c>
    </row>
    <row r="29" spans="1:4" s="372" customFormat="1" ht="19.5" customHeight="1">
      <c r="A29" s="384">
        <v>25</v>
      </c>
      <c r="B29" s="326" t="s">
        <v>73</v>
      </c>
      <c r="C29" s="229">
        <v>1249</v>
      </c>
      <c r="D29" s="386">
        <v>0.06388415672913117</v>
      </c>
    </row>
    <row r="30" spans="1:4" s="372" customFormat="1" ht="19.5" customHeight="1">
      <c r="A30" s="384">
        <v>26</v>
      </c>
      <c r="B30" s="316" t="s">
        <v>74</v>
      </c>
      <c r="C30" s="229">
        <v>0</v>
      </c>
      <c r="D30" s="386">
        <v>0</v>
      </c>
    </row>
    <row r="31" spans="1:4" s="372" customFormat="1" ht="19.5" customHeight="1">
      <c r="A31" s="384">
        <v>27</v>
      </c>
      <c r="B31" s="316" t="s">
        <v>75</v>
      </c>
      <c r="C31" s="229">
        <v>0</v>
      </c>
      <c r="D31" s="386">
        <v>0</v>
      </c>
    </row>
    <row r="32" spans="1:4" s="372" customFormat="1" ht="19.5" customHeight="1">
      <c r="A32" s="384"/>
      <c r="B32" s="384"/>
      <c r="C32" s="384"/>
      <c r="D32" s="386"/>
    </row>
    <row r="33" spans="1:4" s="372" customFormat="1" ht="19.5" customHeight="1">
      <c r="A33" s="384"/>
      <c r="B33" s="384"/>
      <c r="C33" s="384"/>
      <c r="D33" s="386"/>
    </row>
    <row r="34" spans="1:4" s="372" customFormat="1" ht="19.5" customHeight="1">
      <c r="A34" s="384"/>
      <c r="B34" s="384"/>
      <c r="C34" s="384"/>
      <c r="D34" s="386"/>
    </row>
    <row r="35" spans="1:4" s="372" customFormat="1" ht="19.5" customHeight="1">
      <c r="A35" s="384"/>
      <c r="B35" s="384"/>
      <c r="C35" s="384"/>
      <c r="D35" s="386"/>
    </row>
    <row r="36" spans="1:4" s="372" customFormat="1" ht="14.25">
      <c r="A36" s="390"/>
      <c r="B36" s="390"/>
      <c r="C36" s="390"/>
      <c r="D36" s="375"/>
    </row>
    <row r="37" spans="1:4" s="372" customFormat="1" ht="14.25">
      <c r="A37" s="390"/>
      <c r="B37" s="390"/>
      <c r="C37" s="390"/>
      <c r="D37" s="375"/>
    </row>
    <row r="38" spans="1:4" s="372" customFormat="1" ht="14.25">
      <c r="A38" s="390"/>
      <c r="B38" s="390"/>
      <c r="C38" s="390"/>
      <c r="D38" s="375"/>
    </row>
    <row r="39" spans="1:4" s="372" customFormat="1" ht="14.25">
      <c r="A39" s="390"/>
      <c r="B39" s="390"/>
      <c r="C39" s="390"/>
      <c r="D39" s="375"/>
    </row>
    <row r="40" spans="1:4" s="372" customFormat="1" ht="14.25">
      <c r="A40" s="390"/>
      <c r="B40" s="390"/>
      <c r="C40" s="390"/>
      <c r="D40" s="375"/>
    </row>
    <row r="41" spans="1:4" s="372" customFormat="1" ht="14.25">
      <c r="A41" s="390"/>
      <c r="B41" s="390"/>
      <c r="C41" s="390"/>
      <c r="D41" s="375"/>
    </row>
    <row r="42" spans="1:4" s="372" customFormat="1" ht="14.25">
      <c r="A42" s="390"/>
      <c r="B42" s="390"/>
      <c r="C42" s="390"/>
      <c r="D42" s="375"/>
    </row>
    <row r="43" spans="1:4" s="372" customFormat="1" ht="14.25">
      <c r="A43" s="390"/>
      <c r="B43" s="390"/>
      <c r="C43" s="390"/>
      <c r="D43" s="375"/>
    </row>
    <row r="44" spans="1:256" s="372" customFormat="1" ht="14.25">
      <c r="A44" s="374"/>
      <c r="B44" s="374"/>
      <c r="C44" s="374"/>
      <c r="D44" s="375"/>
      <c r="IP44" s="376"/>
      <c r="IQ44" s="376"/>
      <c r="IR44" s="376"/>
      <c r="IS44" s="376"/>
      <c r="IT44" s="376"/>
      <c r="IU44" s="376"/>
      <c r="IV44" s="376"/>
    </row>
  </sheetData>
  <sheetProtection/>
  <protectedRanges>
    <protectedRange sqref="J28" name="区域1_1"/>
    <protectedRange sqref="C28" name="区域1_1_1"/>
  </protectedRanges>
  <mergeCells count="2">
    <mergeCell ref="A1:D1"/>
    <mergeCell ref="B2:D2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/>
  </sheetPr>
  <dimension ref="A1:E36"/>
  <sheetViews>
    <sheetView zoomScaleSheetLayoutView="100" workbookViewId="0" topLeftCell="A1">
      <selection activeCell="D28" sqref="D28"/>
    </sheetView>
  </sheetViews>
  <sheetFormatPr defaultColWidth="9.00390625" defaultRowHeight="14.25"/>
  <cols>
    <col min="1" max="1" width="35.50390625" style="354" customWidth="1"/>
    <col min="2" max="2" width="13.50390625" style="355" customWidth="1"/>
    <col min="3" max="3" width="15.75390625" style="355" customWidth="1"/>
    <col min="4" max="4" width="13.50390625" style="355" customWidth="1"/>
    <col min="5" max="5" width="9.00390625" style="355" customWidth="1"/>
    <col min="6" max="243" width="9.00390625" style="354" customWidth="1"/>
  </cols>
  <sheetData>
    <row r="1" spans="1:5" s="354" customFormat="1" ht="21" customHeight="1">
      <c r="A1" s="356" t="s">
        <v>85</v>
      </c>
      <c r="B1" s="357"/>
      <c r="C1" s="357"/>
      <c r="D1" s="357"/>
      <c r="E1" s="355"/>
    </row>
    <row r="2" spans="1:5" s="354" customFormat="1" ht="20.25" customHeight="1">
      <c r="A2" s="358"/>
      <c r="B2" s="355"/>
      <c r="C2" s="355"/>
      <c r="D2" s="359" t="s">
        <v>1</v>
      </c>
      <c r="E2" s="355"/>
    </row>
    <row r="3" spans="1:5" s="354" customFormat="1" ht="42" customHeight="1">
      <c r="A3" s="360" t="s">
        <v>2</v>
      </c>
      <c r="B3" s="361" t="s">
        <v>86</v>
      </c>
      <c r="C3" s="361" t="s">
        <v>87</v>
      </c>
      <c r="D3" s="361" t="s">
        <v>88</v>
      </c>
      <c r="E3" s="355"/>
    </row>
    <row r="4" spans="1:5" s="354" customFormat="1" ht="15" customHeight="1">
      <c r="A4" s="362" t="s">
        <v>89</v>
      </c>
      <c r="B4" s="363">
        <v>22408</v>
      </c>
      <c r="C4" s="364">
        <v>12186</v>
      </c>
      <c r="D4" s="365">
        <f aca="true" t="shared" si="0" ref="D4:D29">B4-C4</f>
        <v>10222</v>
      </c>
      <c r="E4" s="355"/>
    </row>
    <row r="5" spans="1:5" s="354" customFormat="1" ht="15" customHeight="1">
      <c r="A5" s="362" t="s">
        <v>50</v>
      </c>
      <c r="B5" s="363"/>
      <c r="C5" s="364">
        <v>0</v>
      </c>
      <c r="D5" s="365">
        <f t="shared" si="0"/>
        <v>0</v>
      </c>
      <c r="E5" s="355"/>
    </row>
    <row r="6" spans="1:5" s="354" customFormat="1" ht="15" customHeight="1">
      <c r="A6" s="362" t="s">
        <v>51</v>
      </c>
      <c r="B6" s="363"/>
      <c r="C6" s="364">
        <v>0</v>
      </c>
      <c r="D6" s="365">
        <f t="shared" si="0"/>
        <v>0</v>
      </c>
      <c r="E6" s="355"/>
    </row>
    <row r="7" spans="1:5" s="354" customFormat="1" ht="15" customHeight="1">
      <c r="A7" s="362" t="s">
        <v>52</v>
      </c>
      <c r="B7" s="363">
        <v>4629</v>
      </c>
      <c r="C7" s="364">
        <v>4305</v>
      </c>
      <c r="D7" s="365">
        <f t="shared" si="0"/>
        <v>324</v>
      </c>
      <c r="E7" s="355"/>
    </row>
    <row r="8" spans="1:5" s="354" customFormat="1" ht="15" customHeight="1">
      <c r="A8" s="362" t="s">
        <v>53</v>
      </c>
      <c r="B8" s="363">
        <v>22286</v>
      </c>
      <c r="C8" s="364">
        <v>11572</v>
      </c>
      <c r="D8" s="365">
        <f t="shared" si="0"/>
        <v>10714</v>
      </c>
      <c r="E8" s="355"/>
    </row>
    <row r="9" spans="1:5" s="354" customFormat="1" ht="15" customHeight="1">
      <c r="A9" s="362" t="s">
        <v>55</v>
      </c>
      <c r="B9" s="363">
        <v>714</v>
      </c>
      <c r="C9" s="364">
        <v>225</v>
      </c>
      <c r="D9" s="365">
        <f t="shared" si="0"/>
        <v>489</v>
      </c>
      <c r="E9" s="355"/>
    </row>
    <row r="10" spans="1:5" s="354" customFormat="1" ht="15" customHeight="1">
      <c r="A10" s="362" t="s">
        <v>90</v>
      </c>
      <c r="B10" s="363">
        <v>439</v>
      </c>
      <c r="C10" s="364">
        <v>365</v>
      </c>
      <c r="D10" s="365">
        <f t="shared" si="0"/>
        <v>74</v>
      </c>
      <c r="E10" s="355"/>
    </row>
    <row r="11" spans="1:5" s="354" customFormat="1" ht="15" customHeight="1">
      <c r="A11" s="362" t="s">
        <v>57</v>
      </c>
      <c r="B11" s="363">
        <v>21637</v>
      </c>
      <c r="C11" s="364">
        <v>6776</v>
      </c>
      <c r="D11" s="365">
        <f t="shared" si="0"/>
        <v>14861</v>
      </c>
      <c r="E11" s="355"/>
    </row>
    <row r="12" spans="1:5" s="354" customFormat="1" ht="15" customHeight="1">
      <c r="A12" s="362" t="s">
        <v>59</v>
      </c>
      <c r="B12" s="363">
        <v>15368</v>
      </c>
      <c r="C12" s="364">
        <v>3602</v>
      </c>
      <c r="D12" s="365">
        <f t="shared" si="0"/>
        <v>11766</v>
      </c>
      <c r="E12" s="355"/>
    </row>
    <row r="13" spans="1:5" s="354" customFormat="1" ht="15" customHeight="1">
      <c r="A13" s="362" t="s">
        <v>60</v>
      </c>
      <c r="B13" s="363">
        <v>1255</v>
      </c>
      <c r="C13" s="364">
        <v>519</v>
      </c>
      <c r="D13" s="365">
        <f t="shared" si="0"/>
        <v>736</v>
      </c>
      <c r="E13" s="355"/>
    </row>
    <row r="14" spans="1:5" s="354" customFormat="1" ht="15" customHeight="1">
      <c r="A14" s="362" t="s">
        <v>61</v>
      </c>
      <c r="B14" s="363">
        <v>10267</v>
      </c>
      <c r="C14" s="364">
        <v>3609</v>
      </c>
      <c r="D14" s="365">
        <f t="shared" si="0"/>
        <v>6658</v>
      </c>
      <c r="E14" s="355"/>
    </row>
    <row r="15" spans="1:5" s="354" customFormat="1" ht="15" customHeight="1">
      <c r="A15" s="362" t="s">
        <v>62</v>
      </c>
      <c r="B15" s="363">
        <v>4399</v>
      </c>
      <c r="C15" s="364">
        <v>1616</v>
      </c>
      <c r="D15" s="365">
        <f t="shared" si="0"/>
        <v>2783</v>
      </c>
      <c r="E15" s="355"/>
    </row>
    <row r="16" spans="1:5" s="354" customFormat="1" ht="15" customHeight="1">
      <c r="A16" s="362" t="s">
        <v>63</v>
      </c>
      <c r="B16" s="363">
        <v>871</v>
      </c>
      <c r="C16" s="364">
        <v>392</v>
      </c>
      <c r="D16" s="365">
        <f t="shared" si="0"/>
        <v>479</v>
      </c>
      <c r="E16" s="355"/>
    </row>
    <row r="17" spans="1:5" s="354" customFormat="1" ht="15" customHeight="1">
      <c r="A17" s="366" t="s">
        <v>91</v>
      </c>
      <c r="B17" s="363">
        <v>299</v>
      </c>
      <c r="C17" s="364">
        <v>284</v>
      </c>
      <c r="D17" s="365">
        <f t="shared" si="0"/>
        <v>15</v>
      </c>
      <c r="E17" s="355"/>
    </row>
    <row r="18" spans="1:5" s="354" customFormat="1" ht="15" customHeight="1">
      <c r="A18" s="366" t="s">
        <v>65</v>
      </c>
      <c r="B18" s="363">
        <v>101</v>
      </c>
      <c r="C18" s="364">
        <v>89</v>
      </c>
      <c r="D18" s="365">
        <f t="shared" si="0"/>
        <v>12</v>
      </c>
      <c r="E18" s="355"/>
    </row>
    <row r="19" spans="1:5" s="354" customFormat="1" ht="15" customHeight="1">
      <c r="A19" s="367" t="s">
        <v>66</v>
      </c>
      <c r="B19" s="363">
        <v>0</v>
      </c>
      <c r="C19" s="364">
        <v>0</v>
      </c>
      <c r="D19" s="365">
        <f t="shared" si="0"/>
        <v>0</v>
      </c>
      <c r="E19" s="355"/>
    </row>
    <row r="20" spans="1:5" s="354" customFormat="1" ht="15" customHeight="1">
      <c r="A20" s="366" t="s">
        <v>67</v>
      </c>
      <c r="B20" s="363">
        <v>0</v>
      </c>
      <c r="C20" s="364">
        <v>0</v>
      </c>
      <c r="D20" s="365">
        <f t="shared" si="0"/>
        <v>0</v>
      </c>
      <c r="E20" s="355"/>
    </row>
    <row r="21" spans="1:5" s="354" customFormat="1" ht="15" customHeight="1">
      <c r="A21" s="366" t="s">
        <v>68</v>
      </c>
      <c r="B21" s="363">
        <v>246</v>
      </c>
      <c r="C21" s="364">
        <v>246</v>
      </c>
      <c r="D21" s="365">
        <f t="shared" si="0"/>
        <v>0</v>
      </c>
      <c r="E21" s="355"/>
    </row>
    <row r="22" spans="1:5" s="354" customFormat="1" ht="15" customHeight="1">
      <c r="A22" s="366" t="s">
        <v>69</v>
      </c>
      <c r="B22" s="363">
        <v>3226</v>
      </c>
      <c r="C22" s="364">
        <v>3180</v>
      </c>
      <c r="D22" s="365">
        <f t="shared" si="0"/>
        <v>46</v>
      </c>
      <c r="E22" s="355"/>
    </row>
    <row r="23" spans="1:5" s="354" customFormat="1" ht="15" customHeight="1">
      <c r="A23" s="366" t="s">
        <v>70</v>
      </c>
      <c r="B23" s="363">
        <v>0</v>
      </c>
      <c r="C23" s="364">
        <v>0</v>
      </c>
      <c r="D23" s="365">
        <f t="shared" si="0"/>
        <v>0</v>
      </c>
      <c r="E23" s="355"/>
    </row>
    <row r="24" spans="1:5" s="354" customFormat="1" ht="15" customHeight="1">
      <c r="A24" s="366" t="s">
        <v>71</v>
      </c>
      <c r="B24" s="363">
        <v>487</v>
      </c>
      <c r="C24" s="364">
        <v>283</v>
      </c>
      <c r="D24" s="365">
        <f t="shared" si="0"/>
        <v>204</v>
      </c>
      <c r="E24" s="355"/>
    </row>
    <row r="25" spans="1:5" s="354" customFormat="1" ht="15" customHeight="1">
      <c r="A25" s="367" t="s">
        <v>72</v>
      </c>
      <c r="B25" s="363">
        <v>3000</v>
      </c>
      <c r="C25" s="364">
        <v>0</v>
      </c>
      <c r="D25" s="365">
        <f t="shared" si="0"/>
        <v>3000</v>
      </c>
      <c r="E25" s="355"/>
    </row>
    <row r="26" spans="1:5" s="354" customFormat="1" ht="15" customHeight="1">
      <c r="A26" s="362" t="s">
        <v>92</v>
      </c>
      <c r="B26" s="363">
        <v>0</v>
      </c>
      <c r="C26" s="364">
        <v>0</v>
      </c>
      <c r="D26" s="365">
        <f t="shared" si="0"/>
        <v>0</v>
      </c>
      <c r="E26" s="355"/>
    </row>
    <row r="27" spans="1:5" s="354" customFormat="1" ht="15" customHeight="1">
      <c r="A27" s="366" t="s">
        <v>93</v>
      </c>
      <c r="B27" s="363">
        <v>0</v>
      </c>
      <c r="C27" s="364">
        <v>0</v>
      </c>
      <c r="D27" s="365">
        <f t="shared" si="0"/>
        <v>0</v>
      </c>
      <c r="E27" s="355"/>
    </row>
    <row r="28" spans="1:5" s="354" customFormat="1" ht="15" customHeight="1">
      <c r="A28" s="366" t="s">
        <v>94</v>
      </c>
      <c r="B28" s="363">
        <v>1249</v>
      </c>
      <c r="C28" s="364">
        <v>0</v>
      </c>
      <c r="D28" s="365">
        <f t="shared" si="0"/>
        <v>1249</v>
      </c>
      <c r="E28" s="355"/>
    </row>
    <row r="29" spans="1:5" s="354" customFormat="1" ht="15" customHeight="1">
      <c r="A29" s="366" t="s">
        <v>95</v>
      </c>
      <c r="B29" s="363">
        <v>0</v>
      </c>
      <c r="C29" s="364">
        <v>0</v>
      </c>
      <c r="D29" s="365">
        <f t="shared" si="0"/>
        <v>0</v>
      </c>
      <c r="E29" s="355"/>
    </row>
    <row r="30" spans="1:5" s="354" customFormat="1" ht="15" customHeight="1">
      <c r="A30" s="316"/>
      <c r="B30" s="368"/>
      <c r="C30" s="365"/>
      <c r="D30" s="365"/>
      <c r="E30" s="355"/>
    </row>
    <row r="31" spans="1:5" s="354" customFormat="1" ht="15" customHeight="1">
      <c r="A31" s="316"/>
      <c r="B31" s="368"/>
      <c r="C31" s="365"/>
      <c r="D31" s="365"/>
      <c r="E31" s="355"/>
    </row>
    <row r="32" spans="1:5" s="354" customFormat="1" ht="15" customHeight="1">
      <c r="A32" s="316"/>
      <c r="B32" s="368"/>
      <c r="C32" s="365"/>
      <c r="D32" s="365"/>
      <c r="E32" s="355"/>
    </row>
    <row r="33" spans="1:5" s="354" customFormat="1" ht="15" customHeight="1">
      <c r="A33" s="316"/>
      <c r="B33" s="368"/>
      <c r="C33" s="365"/>
      <c r="D33" s="365"/>
      <c r="E33" s="355"/>
    </row>
    <row r="34" spans="1:5" s="354" customFormat="1" ht="15" customHeight="1">
      <c r="A34" s="316"/>
      <c r="B34" s="368"/>
      <c r="C34" s="365"/>
      <c r="D34" s="365"/>
      <c r="E34" s="355"/>
    </row>
    <row r="35" spans="1:5" s="354" customFormat="1" ht="15" customHeight="1">
      <c r="A35" s="316"/>
      <c r="B35" s="368"/>
      <c r="C35" s="365"/>
      <c r="D35" s="365"/>
      <c r="E35" s="355"/>
    </row>
    <row r="36" spans="1:5" s="354" customFormat="1" ht="14.25">
      <c r="A36" s="369" t="s">
        <v>16</v>
      </c>
      <c r="B36" s="370">
        <f>SUM(C36:D36)</f>
        <v>112881</v>
      </c>
      <c r="C36" s="371">
        <f>SUM(C4:C29)</f>
        <v>49249</v>
      </c>
      <c r="D36" s="371">
        <f>SUM(D4:D29)</f>
        <v>63632</v>
      </c>
      <c r="E36" s="355"/>
    </row>
  </sheetData>
  <sheetProtection/>
  <protectedRanges>
    <protectedRange sqref="B25" name="区域1_1"/>
    <protectedRange sqref="B25" name="区域1_1_1"/>
    <protectedRange sqref="B27" name="区域1_1_1_1"/>
  </protectedRanges>
  <mergeCells count="1">
    <mergeCell ref="A1:D1"/>
  </mergeCells>
  <printOptions horizontalCentered="1"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</sheetPr>
  <dimension ref="A1:D74"/>
  <sheetViews>
    <sheetView zoomScaleSheetLayoutView="100" workbookViewId="0" topLeftCell="A1">
      <selection activeCell="A1" sqref="A1:IV1"/>
    </sheetView>
  </sheetViews>
  <sheetFormatPr defaultColWidth="9.00390625" defaultRowHeight="14.25"/>
  <cols>
    <col min="1" max="1" width="49.25390625" style="109" customWidth="1"/>
    <col min="2" max="2" width="17.25390625" style="109" customWidth="1"/>
    <col min="3" max="3" width="21.75390625" style="109" customWidth="1"/>
    <col min="4" max="4" width="16.125" style="109" customWidth="1"/>
    <col min="5" max="16384" width="9.00390625" style="109" customWidth="1"/>
  </cols>
  <sheetData>
    <row r="1" spans="1:4" s="337" customFormat="1" ht="19.5" customHeight="1">
      <c r="A1" s="338" t="s">
        <v>96</v>
      </c>
      <c r="B1" s="338"/>
      <c r="C1" s="338"/>
      <c r="D1" s="338"/>
    </row>
    <row r="2" spans="1:4" s="109" customFormat="1" ht="15" customHeight="1">
      <c r="A2" s="339"/>
      <c r="D2" s="340" t="s">
        <v>1</v>
      </c>
    </row>
    <row r="3" spans="1:4" s="109" customFormat="1" ht="18.75" customHeight="1">
      <c r="A3" s="341" t="s">
        <v>97</v>
      </c>
      <c r="B3" s="342"/>
      <c r="C3" s="341" t="s">
        <v>98</v>
      </c>
      <c r="D3" s="342"/>
    </row>
    <row r="4" spans="1:4" s="109" customFormat="1" ht="24" customHeight="1">
      <c r="A4" s="343" t="s">
        <v>99</v>
      </c>
      <c r="B4" s="343" t="s">
        <v>100</v>
      </c>
      <c r="C4" s="343" t="s">
        <v>101</v>
      </c>
      <c r="D4" s="343" t="s">
        <v>100</v>
      </c>
    </row>
    <row r="5" spans="1:4" s="109" customFormat="1" ht="14.25">
      <c r="A5" s="344" t="s">
        <v>102</v>
      </c>
      <c r="B5" s="345">
        <f>SUM(B6,B13,B54,)</f>
        <v>54308</v>
      </c>
      <c r="C5" s="346" t="s">
        <v>103</v>
      </c>
      <c r="D5" s="345">
        <f>SUM(D6:D7)</f>
        <v>10618</v>
      </c>
    </row>
    <row r="6" spans="1:4" s="109" customFormat="1" ht="14.25">
      <c r="A6" s="344" t="s">
        <v>9</v>
      </c>
      <c r="B6" s="345">
        <f>SUM(B7:B12)</f>
        <v>6378</v>
      </c>
      <c r="C6" s="318" t="s">
        <v>104</v>
      </c>
      <c r="D6" s="91">
        <v>3211</v>
      </c>
    </row>
    <row r="7" spans="1:4" s="109" customFormat="1" ht="14.25">
      <c r="A7" s="96" t="s">
        <v>105</v>
      </c>
      <c r="B7" s="96">
        <v>862</v>
      </c>
      <c r="C7" s="318" t="s">
        <v>106</v>
      </c>
      <c r="D7" s="91">
        <v>7407</v>
      </c>
    </row>
    <row r="8" spans="1:4" s="109" customFormat="1" ht="14.25">
      <c r="A8" s="96" t="s">
        <v>107</v>
      </c>
      <c r="B8" s="96">
        <v>191</v>
      </c>
      <c r="C8" s="318"/>
      <c r="D8" s="347"/>
    </row>
    <row r="9" spans="1:4" s="109" customFormat="1" ht="14.25">
      <c r="A9" s="96" t="s">
        <v>108</v>
      </c>
      <c r="B9" s="96">
        <v>1406</v>
      </c>
      <c r="C9" s="318" t="s">
        <v>109</v>
      </c>
      <c r="D9" s="347"/>
    </row>
    <row r="10" spans="1:4" s="109" customFormat="1" ht="14.25">
      <c r="A10" s="96" t="s">
        <v>110</v>
      </c>
      <c r="B10" s="216"/>
      <c r="C10" s="318" t="s">
        <v>109</v>
      </c>
      <c r="D10" s="347"/>
    </row>
    <row r="11" spans="1:4" s="109" customFormat="1" ht="14.25">
      <c r="A11" s="96" t="s">
        <v>111</v>
      </c>
      <c r="B11" s="96">
        <v>3919</v>
      </c>
      <c r="C11" s="318" t="s">
        <v>109</v>
      </c>
      <c r="D11" s="347"/>
    </row>
    <row r="12" spans="1:4" s="109" customFormat="1" ht="14.25">
      <c r="A12" s="96" t="s">
        <v>112</v>
      </c>
      <c r="B12" s="216"/>
      <c r="C12" s="318" t="s">
        <v>109</v>
      </c>
      <c r="D12" s="347"/>
    </row>
    <row r="13" spans="1:4" s="109" customFormat="1" ht="14.25">
      <c r="A13" s="94" t="s">
        <v>11</v>
      </c>
      <c r="B13" s="348">
        <f>SUM(B14:B53)</f>
        <v>47850</v>
      </c>
      <c r="C13" s="318" t="s">
        <v>109</v>
      </c>
      <c r="D13" s="347"/>
    </row>
    <row r="14" spans="1:4" s="109" customFormat="1" ht="14.25">
      <c r="A14" s="96" t="s">
        <v>113</v>
      </c>
      <c r="B14" s="91"/>
      <c r="C14" s="318" t="s">
        <v>109</v>
      </c>
      <c r="D14" s="347"/>
    </row>
    <row r="15" spans="1:4" s="109" customFormat="1" ht="14.25">
      <c r="A15" s="97" t="s">
        <v>114</v>
      </c>
      <c r="B15" s="91">
        <v>7081</v>
      </c>
      <c r="C15" s="318" t="s">
        <v>109</v>
      </c>
      <c r="D15" s="347"/>
    </row>
    <row r="16" spans="1:4" s="109" customFormat="1" ht="14.25">
      <c r="A16" s="88" t="s">
        <v>115</v>
      </c>
      <c r="B16" s="91"/>
      <c r="C16" s="318" t="s">
        <v>109</v>
      </c>
      <c r="D16" s="347"/>
    </row>
    <row r="17" spans="1:4" s="109" customFormat="1" ht="14.25">
      <c r="A17" s="88" t="s">
        <v>116</v>
      </c>
      <c r="B17" s="91">
        <v>236</v>
      </c>
      <c r="C17" s="318" t="s">
        <v>109</v>
      </c>
      <c r="D17" s="347"/>
    </row>
    <row r="18" spans="1:4" s="109" customFormat="1" ht="14.25">
      <c r="A18" s="88" t="s">
        <v>117</v>
      </c>
      <c r="B18" s="91"/>
      <c r="C18" s="318" t="s">
        <v>109</v>
      </c>
      <c r="D18" s="347"/>
    </row>
    <row r="19" spans="1:4" s="109" customFormat="1" ht="14.25">
      <c r="A19" s="88" t="s">
        <v>118</v>
      </c>
      <c r="B19" s="91"/>
      <c r="C19" s="318" t="s">
        <v>109</v>
      </c>
      <c r="D19" s="347"/>
    </row>
    <row r="20" spans="1:4" s="109" customFormat="1" ht="14.25">
      <c r="A20" s="88" t="s">
        <v>119</v>
      </c>
      <c r="B20" s="91"/>
      <c r="C20" s="318" t="s">
        <v>109</v>
      </c>
      <c r="D20" s="347"/>
    </row>
    <row r="21" spans="1:4" s="109" customFormat="1" ht="14.25">
      <c r="A21" s="88" t="s">
        <v>120</v>
      </c>
      <c r="B21" s="91"/>
      <c r="C21" s="318" t="s">
        <v>109</v>
      </c>
      <c r="D21" s="347"/>
    </row>
    <row r="22" spans="1:4" s="109" customFormat="1" ht="14.25">
      <c r="A22" s="88" t="s">
        <v>121</v>
      </c>
      <c r="B22" s="91"/>
      <c r="C22" s="318" t="s">
        <v>109</v>
      </c>
      <c r="D22" s="347"/>
    </row>
    <row r="23" spans="1:4" s="109" customFormat="1" ht="14.25">
      <c r="A23" s="88" t="s">
        <v>122</v>
      </c>
      <c r="B23" s="91"/>
      <c r="C23" s="318" t="s">
        <v>109</v>
      </c>
      <c r="D23" s="347"/>
    </row>
    <row r="24" spans="1:4" s="109" customFormat="1" ht="14.25">
      <c r="A24" s="97" t="s">
        <v>123</v>
      </c>
      <c r="B24" s="91"/>
      <c r="C24" s="318" t="s">
        <v>109</v>
      </c>
      <c r="D24" s="347"/>
    </row>
    <row r="25" spans="1:4" s="109" customFormat="1" ht="14.25">
      <c r="A25" s="88" t="s">
        <v>124</v>
      </c>
      <c r="B25" s="91"/>
      <c r="C25" s="104" t="s">
        <v>109</v>
      </c>
      <c r="D25" s="349"/>
    </row>
    <row r="26" spans="1:4" s="109" customFormat="1" ht="14.25">
      <c r="A26" s="88" t="s">
        <v>125</v>
      </c>
      <c r="B26" s="91"/>
      <c r="C26" s="104" t="s">
        <v>109</v>
      </c>
      <c r="D26" s="347"/>
    </row>
    <row r="27" spans="1:4" s="109" customFormat="1" ht="14.25">
      <c r="A27" s="88" t="s">
        <v>126</v>
      </c>
      <c r="B27" s="91"/>
      <c r="C27" s="104" t="s">
        <v>109</v>
      </c>
      <c r="D27" s="347"/>
    </row>
    <row r="28" spans="1:4" s="109" customFormat="1" ht="14.25">
      <c r="A28" s="88" t="s">
        <v>127</v>
      </c>
      <c r="B28" s="91">
        <v>3807</v>
      </c>
      <c r="C28" s="350" t="s">
        <v>109</v>
      </c>
      <c r="D28" s="347"/>
    </row>
    <row r="29" spans="1:4" s="109" customFormat="1" ht="14.25">
      <c r="A29" s="88" t="s">
        <v>128</v>
      </c>
      <c r="B29" s="91"/>
      <c r="C29" s="104" t="s">
        <v>109</v>
      </c>
      <c r="D29" s="347"/>
    </row>
    <row r="30" spans="1:4" s="109" customFormat="1" ht="14.25">
      <c r="A30" s="88" t="s">
        <v>129</v>
      </c>
      <c r="B30" s="91"/>
      <c r="C30" s="104" t="s">
        <v>109</v>
      </c>
      <c r="D30" s="347"/>
    </row>
    <row r="31" spans="1:4" s="109" customFormat="1" ht="14.25">
      <c r="A31" s="88" t="s">
        <v>130</v>
      </c>
      <c r="B31" s="91"/>
      <c r="C31" s="104" t="s">
        <v>109</v>
      </c>
      <c r="D31" s="347"/>
    </row>
    <row r="32" spans="1:4" s="109" customFormat="1" ht="14.25">
      <c r="A32" s="88" t="s">
        <v>131</v>
      </c>
      <c r="B32" s="91"/>
      <c r="C32" s="104" t="s">
        <v>109</v>
      </c>
      <c r="D32" s="347"/>
    </row>
    <row r="33" spans="1:4" s="109" customFormat="1" ht="14.25">
      <c r="A33" s="99" t="s">
        <v>132</v>
      </c>
      <c r="B33" s="91"/>
      <c r="C33" s="104" t="s">
        <v>109</v>
      </c>
      <c r="D33" s="347"/>
    </row>
    <row r="34" spans="1:4" s="109" customFormat="1" ht="14.25">
      <c r="A34" s="99" t="s">
        <v>133</v>
      </c>
      <c r="B34" s="91"/>
      <c r="C34" s="104"/>
      <c r="D34" s="347"/>
    </row>
    <row r="35" spans="1:4" s="109" customFormat="1" ht="14.25">
      <c r="A35" s="99" t="s">
        <v>134</v>
      </c>
      <c r="B35" s="91"/>
      <c r="C35" s="104"/>
      <c r="D35" s="347"/>
    </row>
    <row r="36" spans="1:4" s="109" customFormat="1" ht="14.25">
      <c r="A36" s="99" t="s">
        <v>135</v>
      </c>
      <c r="B36" s="91">
        <v>70</v>
      </c>
      <c r="C36" s="104"/>
      <c r="D36" s="347"/>
    </row>
    <row r="37" spans="1:4" s="109" customFormat="1" ht="14.25">
      <c r="A37" s="99" t="s">
        <v>136</v>
      </c>
      <c r="B37" s="91">
        <v>3039</v>
      </c>
      <c r="C37" s="104"/>
      <c r="D37" s="347"/>
    </row>
    <row r="38" spans="1:4" s="109" customFormat="1" ht="14.25">
      <c r="A38" s="99" t="s">
        <v>137</v>
      </c>
      <c r="B38" s="91"/>
      <c r="C38" s="104"/>
      <c r="D38" s="347"/>
    </row>
    <row r="39" spans="1:4" s="109" customFormat="1" ht="14.25">
      <c r="A39" s="99" t="s">
        <v>138</v>
      </c>
      <c r="B39" s="91"/>
      <c r="C39" s="104"/>
      <c r="D39" s="347"/>
    </row>
    <row r="40" spans="1:4" s="109" customFormat="1" ht="14.25">
      <c r="A40" s="99" t="s">
        <v>139</v>
      </c>
      <c r="B40" s="91">
        <v>6519</v>
      </c>
      <c r="C40" s="104"/>
      <c r="D40" s="347"/>
    </row>
    <row r="41" spans="1:4" s="109" customFormat="1" ht="14.25">
      <c r="A41" s="99" t="s">
        <v>140</v>
      </c>
      <c r="B41" s="91">
        <v>8217</v>
      </c>
      <c r="C41" s="104"/>
      <c r="D41" s="347"/>
    </row>
    <row r="42" spans="1:4" s="109" customFormat="1" ht="14.25">
      <c r="A42" s="99" t="s">
        <v>141</v>
      </c>
      <c r="B42" s="91"/>
      <c r="C42" s="104"/>
      <c r="D42" s="347"/>
    </row>
    <row r="43" spans="1:4" s="109" customFormat="1" ht="14.25">
      <c r="A43" s="99" t="s">
        <v>142</v>
      </c>
      <c r="B43" s="91"/>
      <c r="C43" s="104"/>
      <c r="D43" s="347"/>
    </row>
    <row r="44" spans="1:4" s="109" customFormat="1" ht="14.25">
      <c r="A44" s="99" t="s">
        <v>143</v>
      </c>
      <c r="B44" s="91">
        <v>247</v>
      </c>
      <c r="C44" s="104"/>
      <c r="D44" s="347"/>
    </row>
    <row r="45" spans="1:4" s="109" customFormat="1" ht="14.25">
      <c r="A45" s="99" t="s">
        <v>144</v>
      </c>
      <c r="B45" s="91">
        <v>79</v>
      </c>
      <c r="C45" s="104"/>
      <c r="D45" s="347"/>
    </row>
    <row r="46" spans="1:4" s="109" customFormat="1" ht="14.25">
      <c r="A46" s="99" t="s">
        <v>145</v>
      </c>
      <c r="B46" s="91"/>
      <c r="C46" s="104"/>
      <c r="D46" s="347"/>
    </row>
    <row r="47" spans="1:4" s="109" customFormat="1" ht="14.25">
      <c r="A47" s="99" t="s">
        <v>146</v>
      </c>
      <c r="B47" s="91"/>
      <c r="C47" s="104"/>
      <c r="D47" s="347"/>
    </row>
    <row r="48" spans="1:4" s="109" customFormat="1" ht="14.25">
      <c r="A48" s="99" t="s">
        <v>147</v>
      </c>
      <c r="B48" s="91"/>
      <c r="C48" s="104"/>
      <c r="D48" s="347"/>
    </row>
    <row r="49" spans="1:4" s="109" customFormat="1" ht="14.25">
      <c r="A49" s="99" t="s">
        <v>148</v>
      </c>
      <c r="B49" s="91"/>
      <c r="C49" s="104"/>
      <c r="D49" s="347"/>
    </row>
    <row r="50" spans="1:4" s="109" customFormat="1" ht="14.25">
      <c r="A50" s="99" t="s">
        <v>149</v>
      </c>
      <c r="B50" s="91"/>
      <c r="C50" s="104"/>
      <c r="D50" s="347"/>
    </row>
    <row r="51" spans="1:4" s="109" customFormat="1" ht="14.25">
      <c r="A51" s="99" t="s">
        <v>150</v>
      </c>
      <c r="B51" s="91"/>
      <c r="C51" s="104"/>
      <c r="D51" s="347"/>
    </row>
    <row r="52" spans="1:4" s="109" customFormat="1" ht="14.25">
      <c r="A52" s="99" t="s">
        <v>151</v>
      </c>
      <c r="B52" s="91"/>
      <c r="C52" s="104"/>
      <c r="D52" s="347"/>
    </row>
    <row r="53" spans="1:4" s="109" customFormat="1" ht="14.25">
      <c r="A53" s="88" t="s">
        <v>152</v>
      </c>
      <c r="B53" s="91">
        <v>18555</v>
      </c>
      <c r="C53" s="104"/>
      <c r="D53" s="347"/>
    </row>
    <row r="54" spans="1:4" s="109" customFormat="1" ht="14.25">
      <c r="A54" s="351" t="s">
        <v>12</v>
      </c>
      <c r="B54" s="352">
        <f>SUM(B55:B74)</f>
        <v>80</v>
      </c>
      <c r="C54" s="104" t="s">
        <v>109</v>
      </c>
      <c r="D54" s="347"/>
    </row>
    <row r="55" spans="1:4" s="109" customFormat="1" ht="14.25">
      <c r="A55" s="88" t="s">
        <v>153</v>
      </c>
      <c r="B55" s="91"/>
      <c r="C55" s="104" t="s">
        <v>109</v>
      </c>
      <c r="D55" s="347"/>
    </row>
    <row r="56" spans="1:4" s="109" customFormat="1" ht="14.25">
      <c r="A56" s="88" t="s">
        <v>154</v>
      </c>
      <c r="B56" s="91"/>
      <c r="C56" s="104" t="s">
        <v>109</v>
      </c>
      <c r="D56" s="347"/>
    </row>
    <row r="57" spans="1:4" s="109" customFormat="1" ht="14.25">
      <c r="A57" s="88" t="s">
        <v>155</v>
      </c>
      <c r="B57" s="91"/>
      <c r="C57" s="318" t="s">
        <v>109</v>
      </c>
      <c r="D57" s="347"/>
    </row>
    <row r="58" spans="1:4" s="109" customFormat="1" ht="14.25">
      <c r="A58" s="88" t="s">
        <v>156</v>
      </c>
      <c r="B58" s="91"/>
      <c r="C58" s="318" t="s">
        <v>109</v>
      </c>
      <c r="D58" s="347"/>
    </row>
    <row r="59" spans="1:4" s="109" customFormat="1" ht="14.25">
      <c r="A59" s="88" t="s">
        <v>157</v>
      </c>
      <c r="B59" s="91">
        <v>66</v>
      </c>
      <c r="C59" s="318" t="s">
        <v>109</v>
      </c>
      <c r="D59" s="347"/>
    </row>
    <row r="60" spans="1:4" s="109" customFormat="1" ht="14.25">
      <c r="A60" s="88" t="s">
        <v>158</v>
      </c>
      <c r="B60" s="91"/>
      <c r="C60" s="318" t="s">
        <v>109</v>
      </c>
      <c r="D60" s="347"/>
    </row>
    <row r="61" spans="1:4" s="109" customFormat="1" ht="14.25">
      <c r="A61" s="88" t="s">
        <v>159</v>
      </c>
      <c r="B61" s="91"/>
      <c r="C61" s="318" t="s">
        <v>109</v>
      </c>
      <c r="D61" s="347"/>
    </row>
    <row r="62" spans="1:4" s="109" customFormat="1" ht="14.25">
      <c r="A62" s="88" t="s">
        <v>160</v>
      </c>
      <c r="B62" s="91"/>
      <c r="C62" s="318" t="s">
        <v>109</v>
      </c>
      <c r="D62" s="347"/>
    </row>
    <row r="63" spans="1:4" s="109" customFormat="1" ht="14.25">
      <c r="A63" s="88" t="s">
        <v>161</v>
      </c>
      <c r="B63" s="353"/>
      <c r="C63" s="318" t="s">
        <v>109</v>
      </c>
      <c r="D63" s="347"/>
    </row>
    <row r="64" spans="1:4" s="109" customFormat="1" ht="14.25">
      <c r="A64" s="88" t="s">
        <v>162</v>
      </c>
      <c r="B64" s="91"/>
      <c r="C64" s="318" t="s">
        <v>109</v>
      </c>
      <c r="D64" s="347"/>
    </row>
    <row r="65" spans="1:4" s="109" customFormat="1" ht="14.25">
      <c r="A65" s="88" t="s">
        <v>163</v>
      </c>
      <c r="B65" s="91"/>
      <c r="C65" s="318" t="s">
        <v>109</v>
      </c>
      <c r="D65" s="347"/>
    </row>
    <row r="66" spans="1:4" s="109" customFormat="1" ht="14.25">
      <c r="A66" s="88" t="s">
        <v>164</v>
      </c>
      <c r="B66" s="91">
        <v>14</v>
      </c>
      <c r="C66" s="318" t="s">
        <v>109</v>
      </c>
      <c r="D66" s="347"/>
    </row>
    <row r="67" spans="1:4" s="109" customFormat="1" ht="14.25">
      <c r="A67" s="88" t="s">
        <v>165</v>
      </c>
      <c r="B67" s="91"/>
      <c r="C67" s="318" t="s">
        <v>109</v>
      </c>
      <c r="D67" s="347"/>
    </row>
    <row r="68" spans="1:4" s="109" customFormat="1" ht="14.25">
      <c r="A68" s="88" t="s">
        <v>166</v>
      </c>
      <c r="B68" s="91"/>
      <c r="C68" s="318" t="s">
        <v>109</v>
      </c>
      <c r="D68" s="347"/>
    </row>
    <row r="69" spans="1:4" s="109" customFormat="1" ht="14.25">
      <c r="A69" s="88" t="s">
        <v>167</v>
      </c>
      <c r="B69" s="91"/>
      <c r="C69" s="318" t="s">
        <v>109</v>
      </c>
      <c r="D69" s="347"/>
    </row>
    <row r="70" spans="1:4" s="109" customFormat="1" ht="14.25">
      <c r="A70" s="88" t="s">
        <v>168</v>
      </c>
      <c r="B70" s="91"/>
      <c r="C70" s="318" t="s">
        <v>109</v>
      </c>
      <c r="D70" s="347"/>
    </row>
    <row r="71" spans="1:4" s="109" customFormat="1" ht="14.25">
      <c r="A71" s="88" t="s">
        <v>169</v>
      </c>
      <c r="B71" s="91"/>
      <c r="C71" s="104" t="s">
        <v>109</v>
      </c>
      <c r="D71" s="347"/>
    </row>
    <row r="72" spans="1:4" s="109" customFormat="1" ht="14.25">
      <c r="A72" s="88" t="s">
        <v>170</v>
      </c>
      <c r="B72" s="91"/>
      <c r="C72" s="104" t="s">
        <v>109</v>
      </c>
      <c r="D72" s="347"/>
    </row>
    <row r="73" spans="1:4" s="109" customFormat="1" ht="14.25">
      <c r="A73" s="88" t="s">
        <v>171</v>
      </c>
      <c r="B73" s="91"/>
      <c r="C73" s="104" t="s">
        <v>109</v>
      </c>
      <c r="D73" s="347"/>
    </row>
    <row r="74" spans="1:4" s="109" customFormat="1" ht="14.25">
      <c r="A74" s="91" t="s">
        <v>172</v>
      </c>
      <c r="B74" s="91"/>
      <c r="C74" s="104" t="s">
        <v>109</v>
      </c>
      <c r="D74" s="347"/>
    </row>
    <row r="75" s="109" customFormat="1" ht="19.5" customHeight="1"/>
    <row r="76" s="109" customFormat="1" ht="19.5" customHeight="1"/>
    <row r="77" s="109" customFormat="1" ht="19.5" customHeight="1"/>
    <row r="78" s="109" customFormat="1" ht="19.5" customHeight="1"/>
    <row r="79" s="109" customFormat="1" ht="19.5" customHeight="1"/>
    <row r="80" s="109" customFormat="1" ht="19.5" customHeight="1"/>
    <row r="81" s="109" customFormat="1" ht="19.5" customHeight="1"/>
    <row r="82" s="109" customFormat="1" ht="19.5" customHeight="1"/>
  </sheetData>
  <sheetProtection/>
  <mergeCells count="3">
    <mergeCell ref="A1:D1"/>
    <mergeCell ref="A3:B3"/>
    <mergeCell ref="C3:D3"/>
  </mergeCells>
  <printOptions horizontalCentered="1"/>
  <pageMargins left="0.7513888888888889" right="0.7513888888888889" top="0.7868055555555555" bottom="0.39305555555555555" header="0.5118055555555555" footer="0.5118055555555555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E4"/>
  <sheetViews>
    <sheetView zoomScaleSheetLayoutView="100" workbookViewId="0" topLeftCell="A1">
      <selection activeCell="E4" sqref="E4"/>
    </sheetView>
  </sheetViews>
  <sheetFormatPr defaultColWidth="9.00390625" defaultRowHeight="14.25"/>
  <cols>
    <col min="1" max="1" width="7.375" style="109" customWidth="1"/>
    <col min="2" max="2" width="17.25390625" style="109" customWidth="1"/>
    <col min="3" max="3" width="21.75390625" style="109" customWidth="1"/>
    <col min="4" max="4" width="18.50390625" style="109" customWidth="1"/>
    <col min="5" max="5" width="34.125" style="109" customWidth="1"/>
    <col min="6" max="16384" width="9.00390625" style="109" customWidth="1"/>
  </cols>
  <sheetData>
    <row r="1" spans="1:5" s="329" customFormat="1" ht="22.5">
      <c r="A1" s="142" t="s">
        <v>173</v>
      </c>
      <c r="B1" s="142"/>
      <c r="C1" s="142"/>
      <c r="D1" s="142"/>
      <c r="E1" s="142"/>
    </row>
    <row r="2" spans="2:5" s="330" customFormat="1" ht="18" customHeight="1">
      <c r="B2" s="333"/>
      <c r="C2" s="333"/>
      <c r="E2" s="334" t="s">
        <v>1</v>
      </c>
    </row>
    <row r="3" spans="1:5" s="331" customFormat="1" ht="27.75" customHeight="1">
      <c r="A3" s="144"/>
      <c r="B3" s="145" t="s">
        <v>77</v>
      </c>
      <c r="C3" s="335" t="s">
        <v>174</v>
      </c>
      <c r="D3" s="335" t="s">
        <v>175</v>
      </c>
      <c r="E3" s="335" t="s">
        <v>176</v>
      </c>
    </row>
    <row r="4" spans="1:5" s="332" customFormat="1" ht="27.75" customHeight="1">
      <c r="A4" s="336" t="s">
        <v>177</v>
      </c>
      <c r="B4" s="336">
        <f>SUM(C4:E4)</f>
        <v>54308</v>
      </c>
      <c r="C4" s="336">
        <f>'7、一般公共预算税收返还和转移支付表（分项目）'!B6</f>
        <v>6378</v>
      </c>
      <c r="D4" s="336">
        <f>'7、一般公共预算税收返还和转移支付表（分项目）'!B13</f>
        <v>47850</v>
      </c>
      <c r="E4" s="336">
        <f>'7、一般公共预算税收返还和转移支付表（分项目）'!B54</f>
        <v>80</v>
      </c>
    </row>
    <row r="5" s="109" customFormat="1" ht="19.5" customHeight="1"/>
    <row r="6" s="109" customFormat="1" ht="19.5" customHeight="1"/>
    <row r="7" s="109" customFormat="1" ht="19.5" customHeight="1"/>
    <row r="8" s="109" customFormat="1" ht="19.5" customHeight="1"/>
    <row r="9" s="109" customFormat="1" ht="19.5" customHeight="1"/>
    <row r="10" s="109" customFormat="1" ht="19.5" customHeight="1"/>
    <row r="11" s="109" customFormat="1" ht="19.5" customHeight="1"/>
    <row r="12" s="109" customFormat="1" ht="19.5" customHeight="1"/>
  </sheetData>
  <sheetProtection/>
  <mergeCells count="1">
    <mergeCell ref="A1:E1"/>
  </mergeCells>
  <printOptions horizontalCentered="1"/>
  <pageMargins left="0.7513888888888889" right="0.7513888888888889" top="0.8027777777777778" bottom="0.40902777777777777" header="0.5" footer="0.5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B1277"/>
  <sheetViews>
    <sheetView showZeros="0" workbookViewId="0" topLeftCell="A1227">
      <selection activeCell="B1266" sqref="B1266"/>
    </sheetView>
  </sheetViews>
  <sheetFormatPr defaultColWidth="9.00390625" defaultRowHeight="14.25"/>
  <cols>
    <col min="1" max="1" width="46.875" style="109" customWidth="1"/>
    <col min="2" max="2" width="14.75390625" style="312" customWidth="1"/>
    <col min="3" max="16384" width="9.00390625" style="109" customWidth="1"/>
  </cols>
  <sheetData>
    <row r="1" spans="1:2" s="109" customFormat="1" ht="24" customHeight="1">
      <c r="A1" s="313" t="s">
        <v>178</v>
      </c>
      <c r="B1" s="313"/>
    </row>
    <row r="2" s="109" customFormat="1" ht="19.5" customHeight="1">
      <c r="B2" s="314" t="s">
        <v>1</v>
      </c>
    </row>
    <row r="3" spans="1:2" s="109" customFormat="1" ht="19.5" customHeight="1">
      <c r="A3" s="132" t="s">
        <v>2</v>
      </c>
      <c r="B3" s="315" t="s">
        <v>179</v>
      </c>
    </row>
    <row r="4" spans="1:2" s="109" customFormat="1" ht="14.25">
      <c r="A4" s="316" t="s">
        <v>49</v>
      </c>
      <c r="B4" s="317">
        <f>SUM(B5,B17,B26,B37,B49,B60,B71,B83,B92,B105,B115,B124,B135,B148,B155,B163,B169,B176,B183,B190,B197,B204,B212,B218,B224,B231,B246)</f>
        <v>22408</v>
      </c>
    </row>
    <row r="5" spans="1:2" s="109" customFormat="1" ht="14.25">
      <c r="A5" s="318" t="s">
        <v>180</v>
      </c>
      <c r="B5" s="229">
        <f>SUM(B6:B16)</f>
        <v>514</v>
      </c>
    </row>
    <row r="6" spans="1:2" s="109" customFormat="1" ht="14.25">
      <c r="A6" s="318" t="s">
        <v>181</v>
      </c>
      <c r="B6" s="229">
        <v>514</v>
      </c>
    </row>
    <row r="7" spans="1:2" s="109" customFormat="1" ht="14.25">
      <c r="A7" s="318" t="s">
        <v>182</v>
      </c>
      <c r="B7" s="229"/>
    </row>
    <row r="8" spans="1:2" s="109" customFormat="1" ht="14.25">
      <c r="A8" s="319" t="s">
        <v>183</v>
      </c>
      <c r="B8" s="229"/>
    </row>
    <row r="9" spans="1:2" s="109" customFormat="1" ht="14.25">
      <c r="A9" s="319" t="s">
        <v>184</v>
      </c>
      <c r="B9" s="229"/>
    </row>
    <row r="10" spans="1:2" s="109" customFormat="1" ht="14.25">
      <c r="A10" s="319" t="s">
        <v>185</v>
      </c>
      <c r="B10" s="229"/>
    </row>
    <row r="11" spans="1:2" s="109" customFormat="1" ht="14.25">
      <c r="A11" s="316" t="s">
        <v>186</v>
      </c>
      <c r="B11" s="229"/>
    </row>
    <row r="12" spans="1:2" s="109" customFormat="1" ht="14.25">
      <c r="A12" s="316" t="s">
        <v>187</v>
      </c>
      <c r="B12" s="229"/>
    </row>
    <row r="13" spans="1:2" s="109" customFormat="1" ht="14.25">
      <c r="A13" s="316" t="s">
        <v>188</v>
      </c>
      <c r="B13" s="229"/>
    </row>
    <row r="14" spans="1:2" s="109" customFormat="1" ht="14.25">
      <c r="A14" s="316" t="s">
        <v>189</v>
      </c>
      <c r="B14" s="229"/>
    </row>
    <row r="15" spans="1:2" s="109" customFormat="1" ht="14.25">
      <c r="A15" s="316" t="s">
        <v>190</v>
      </c>
      <c r="B15" s="229"/>
    </row>
    <row r="16" spans="1:2" s="109" customFormat="1" ht="14.25">
      <c r="A16" s="316" t="s">
        <v>191</v>
      </c>
      <c r="B16" s="229"/>
    </row>
    <row r="17" spans="1:2" s="109" customFormat="1" ht="14.25">
      <c r="A17" s="318" t="s">
        <v>192</v>
      </c>
      <c r="B17" s="229">
        <f>SUM(B18:B25)</f>
        <v>441</v>
      </c>
    </row>
    <row r="18" spans="1:2" s="109" customFormat="1" ht="14.25">
      <c r="A18" s="318" t="s">
        <v>181</v>
      </c>
      <c r="B18" s="229">
        <v>441</v>
      </c>
    </row>
    <row r="19" spans="1:2" s="109" customFormat="1" ht="14.25">
      <c r="A19" s="318" t="s">
        <v>182</v>
      </c>
      <c r="B19" s="229"/>
    </row>
    <row r="20" spans="1:2" s="109" customFormat="1" ht="14.25">
      <c r="A20" s="319" t="s">
        <v>183</v>
      </c>
      <c r="B20" s="229"/>
    </row>
    <row r="21" spans="1:2" s="109" customFormat="1" ht="14.25">
      <c r="A21" s="319" t="s">
        <v>193</v>
      </c>
      <c r="B21" s="229"/>
    </row>
    <row r="22" spans="1:2" s="109" customFormat="1" ht="14.25">
      <c r="A22" s="319" t="s">
        <v>194</v>
      </c>
      <c r="B22" s="229"/>
    </row>
    <row r="23" spans="1:2" s="109" customFormat="1" ht="14.25">
      <c r="A23" s="319" t="s">
        <v>195</v>
      </c>
      <c r="B23" s="229"/>
    </row>
    <row r="24" spans="1:2" s="109" customFormat="1" ht="14.25">
      <c r="A24" s="319" t="s">
        <v>190</v>
      </c>
      <c r="B24" s="229"/>
    </row>
    <row r="25" spans="1:2" s="109" customFormat="1" ht="14.25">
      <c r="A25" s="319" t="s">
        <v>196</v>
      </c>
      <c r="B25" s="229"/>
    </row>
    <row r="26" spans="1:2" s="109" customFormat="1" ht="14.25">
      <c r="A26" s="318" t="s">
        <v>197</v>
      </c>
      <c r="B26" s="229">
        <f>SUM(B27:B36)</f>
        <v>13194</v>
      </c>
    </row>
    <row r="27" spans="1:2" s="109" customFormat="1" ht="14.25">
      <c r="A27" s="318" t="s">
        <v>181</v>
      </c>
      <c r="B27" s="229">
        <v>10528</v>
      </c>
    </row>
    <row r="28" spans="1:2" s="109" customFormat="1" ht="14.25">
      <c r="A28" s="318" t="s">
        <v>182</v>
      </c>
      <c r="B28" s="229"/>
    </row>
    <row r="29" spans="1:2" s="109" customFormat="1" ht="14.25">
      <c r="A29" s="319" t="s">
        <v>183</v>
      </c>
      <c r="B29" s="229"/>
    </row>
    <row r="30" spans="1:2" s="109" customFormat="1" ht="14.25">
      <c r="A30" s="319" t="s">
        <v>198</v>
      </c>
      <c r="B30" s="229"/>
    </row>
    <row r="31" spans="1:2" s="109" customFormat="1" ht="14.25">
      <c r="A31" s="319" t="s">
        <v>199</v>
      </c>
      <c r="B31" s="229"/>
    </row>
    <row r="32" spans="1:2" s="109" customFormat="1" ht="14.25">
      <c r="A32" s="320" t="s">
        <v>200</v>
      </c>
      <c r="B32" s="229"/>
    </row>
    <row r="33" spans="1:2" s="109" customFormat="1" ht="14.25">
      <c r="A33" s="318" t="s">
        <v>201</v>
      </c>
      <c r="B33" s="229">
        <v>228</v>
      </c>
    </row>
    <row r="34" spans="1:2" s="109" customFormat="1" ht="14.25">
      <c r="A34" s="319" t="s">
        <v>202</v>
      </c>
      <c r="B34" s="229"/>
    </row>
    <row r="35" spans="1:2" s="109" customFormat="1" ht="14.25">
      <c r="A35" s="319" t="s">
        <v>190</v>
      </c>
      <c r="B35" s="229"/>
    </row>
    <row r="36" spans="1:2" s="109" customFormat="1" ht="14.25">
      <c r="A36" s="319" t="s">
        <v>203</v>
      </c>
      <c r="B36" s="229">
        <v>2438</v>
      </c>
    </row>
    <row r="37" spans="1:2" s="109" customFormat="1" ht="14.25">
      <c r="A37" s="318" t="s">
        <v>204</v>
      </c>
      <c r="B37" s="229">
        <f>SUM(B38:B48)</f>
        <v>512</v>
      </c>
    </row>
    <row r="38" spans="1:2" s="109" customFormat="1" ht="14.25">
      <c r="A38" s="318" t="s">
        <v>181</v>
      </c>
      <c r="B38" s="229">
        <v>358</v>
      </c>
    </row>
    <row r="39" spans="1:2" s="109" customFormat="1" ht="14.25">
      <c r="A39" s="318" t="s">
        <v>182</v>
      </c>
      <c r="B39" s="229">
        <v>149</v>
      </c>
    </row>
    <row r="40" spans="1:2" s="109" customFormat="1" ht="14.25">
      <c r="A40" s="319" t="s">
        <v>183</v>
      </c>
      <c r="B40" s="229"/>
    </row>
    <row r="41" spans="1:2" s="109" customFormat="1" ht="14.25">
      <c r="A41" s="319" t="s">
        <v>205</v>
      </c>
      <c r="B41" s="229"/>
    </row>
    <row r="42" spans="1:2" s="109" customFormat="1" ht="14.25">
      <c r="A42" s="319" t="s">
        <v>206</v>
      </c>
      <c r="B42" s="229"/>
    </row>
    <row r="43" spans="1:2" s="109" customFormat="1" ht="14.25">
      <c r="A43" s="318" t="s">
        <v>207</v>
      </c>
      <c r="B43" s="229"/>
    </row>
    <row r="44" spans="1:2" s="109" customFormat="1" ht="14.25">
      <c r="A44" s="318" t="s">
        <v>208</v>
      </c>
      <c r="B44" s="229"/>
    </row>
    <row r="45" spans="1:2" s="109" customFormat="1" ht="14.25">
      <c r="A45" s="318" t="s">
        <v>209</v>
      </c>
      <c r="B45" s="229">
        <v>5</v>
      </c>
    </row>
    <row r="46" spans="1:2" s="109" customFormat="1" ht="14.25">
      <c r="A46" s="318" t="s">
        <v>210</v>
      </c>
      <c r="B46" s="229"/>
    </row>
    <row r="47" spans="1:2" s="109" customFormat="1" ht="14.25">
      <c r="A47" s="318" t="s">
        <v>190</v>
      </c>
      <c r="B47" s="229"/>
    </row>
    <row r="48" spans="1:2" s="109" customFormat="1" ht="14.25">
      <c r="A48" s="319" t="s">
        <v>211</v>
      </c>
      <c r="B48" s="229"/>
    </row>
    <row r="49" spans="1:2" s="109" customFormat="1" ht="14.25">
      <c r="A49" s="319" t="s">
        <v>212</v>
      </c>
      <c r="B49" s="229">
        <f>SUM(B50:B59)</f>
        <v>232</v>
      </c>
    </row>
    <row r="50" spans="1:2" s="109" customFormat="1" ht="14.25">
      <c r="A50" s="319" t="s">
        <v>181</v>
      </c>
      <c r="B50" s="229">
        <v>215</v>
      </c>
    </row>
    <row r="51" spans="1:2" s="109" customFormat="1" ht="14.25">
      <c r="A51" s="316" t="s">
        <v>182</v>
      </c>
      <c r="B51" s="229"/>
    </row>
    <row r="52" spans="1:2" s="109" customFormat="1" ht="14.25">
      <c r="A52" s="318" t="s">
        <v>183</v>
      </c>
      <c r="B52" s="229"/>
    </row>
    <row r="53" spans="1:2" s="109" customFormat="1" ht="14.25">
      <c r="A53" s="318" t="s">
        <v>213</v>
      </c>
      <c r="B53" s="229"/>
    </row>
    <row r="54" spans="1:2" s="109" customFormat="1" ht="14.25">
      <c r="A54" s="318" t="s">
        <v>214</v>
      </c>
      <c r="B54" s="229"/>
    </row>
    <row r="55" spans="1:2" s="109" customFormat="1" ht="14.25">
      <c r="A55" s="319" t="s">
        <v>215</v>
      </c>
      <c r="B55" s="229"/>
    </row>
    <row r="56" spans="1:2" s="109" customFormat="1" ht="14.25">
      <c r="A56" s="319" t="s">
        <v>216</v>
      </c>
      <c r="B56" s="229"/>
    </row>
    <row r="57" spans="1:2" s="109" customFormat="1" ht="14.25">
      <c r="A57" s="319" t="s">
        <v>217</v>
      </c>
      <c r="B57" s="229">
        <v>17</v>
      </c>
    </row>
    <row r="58" spans="1:2" s="109" customFormat="1" ht="14.25">
      <c r="A58" s="318" t="s">
        <v>190</v>
      </c>
      <c r="B58" s="229"/>
    </row>
    <row r="59" spans="1:2" s="109" customFormat="1" ht="14.25">
      <c r="A59" s="319" t="s">
        <v>218</v>
      </c>
      <c r="B59" s="229"/>
    </row>
    <row r="60" spans="1:2" s="109" customFormat="1" ht="14.25">
      <c r="A60" s="320" t="s">
        <v>219</v>
      </c>
      <c r="B60" s="229">
        <f>SUM(B61:B70)</f>
        <v>551</v>
      </c>
    </row>
    <row r="61" spans="1:2" s="109" customFormat="1" ht="14.25">
      <c r="A61" s="319" t="s">
        <v>181</v>
      </c>
      <c r="B61" s="229">
        <v>402</v>
      </c>
    </row>
    <row r="62" spans="1:2" s="109" customFormat="1" ht="14.25">
      <c r="A62" s="316" t="s">
        <v>182</v>
      </c>
      <c r="B62" s="229"/>
    </row>
    <row r="63" spans="1:2" s="109" customFormat="1" ht="14.25">
      <c r="A63" s="316" t="s">
        <v>183</v>
      </c>
      <c r="B63" s="229"/>
    </row>
    <row r="64" spans="1:2" s="109" customFormat="1" ht="14.25">
      <c r="A64" s="316" t="s">
        <v>220</v>
      </c>
      <c r="B64" s="229"/>
    </row>
    <row r="65" spans="1:2" s="109" customFormat="1" ht="14.25">
      <c r="A65" s="316" t="s">
        <v>221</v>
      </c>
      <c r="B65" s="229"/>
    </row>
    <row r="66" spans="1:2" s="109" customFormat="1" ht="14.25">
      <c r="A66" s="316" t="s">
        <v>222</v>
      </c>
      <c r="B66" s="229"/>
    </row>
    <row r="67" spans="1:2" s="109" customFormat="1" ht="14.25">
      <c r="A67" s="318" t="s">
        <v>223</v>
      </c>
      <c r="B67" s="229">
        <v>49</v>
      </c>
    </row>
    <row r="68" spans="1:2" s="109" customFormat="1" ht="14.25">
      <c r="A68" s="319" t="s">
        <v>224</v>
      </c>
      <c r="B68" s="229">
        <v>100</v>
      </c>
    </row>
    <row r="69" spans="1:2" s="109" customFormat="1" ht="14.25">
      <c r="A69" s="319" t="s">
        <v>190</v>
      </c>
      <c r="B69" s="229"/>
    </row>
    <row r="70" spans="1:2" s="109" customFormat="1" ht="14.25">
      <c r="A70" s="319" t="s">
        <v>225</v>
      </c>
      <c r="B70" s="229"/>
    </row>
    <row r="71" spans="1:2" s="109" customFormat="1" ht="14.25">
      <c r="A71" s="318" t="s">
        <v>226</v>
      </c>
      <c r="B71" s="229">
        <f>SUM(B72:B82)</f>
        <v>0</v>
      </c>
    </row>
    <row r="72" spans="1:2" s="109" customFormat="1" ht="14.25">
      <c r="A72" s="318" t="s">
        <v>181</v>
      </c>
      <c r="B72" s="229"/>
    </row>
    <row r="73" spans="1:2" s="109" customFormat="1" ht="14.25">
      <c r="A73" s="318" t="s">
        <v>182</v>
      </c>
      <c r="B73" s="229"/>
    </row>
    <row r="74" spans="1:2" s="109" customFormat="1" ht="14.25">
      <c r="A74" s="319" t="s">
        <v>183</v>
      </c>
      <c r="B74" s="229"/>
    </row>
    <row r="75" spans="1:2" s="109" customFormat="1" ht="14.25">
      <c r="A75" s="319" t="s">
        <v>227</v>
      </c>
      <c r="B75" s="229"/>
    </row>
    <row r="76" spans="1:2" s="109" customFormat="1" ht="14.25">
      <c r="A76" s="319" t="s">
        <v>228</v>
      </c>
      <c r="B76" s="229"/>
    </row>
    <row r="77" spans="1:2" s="109" customFormat="1" ht="14.25">
      <c r="A77" s="316" t="s">
        <v>229</v>
      </c>
      <c r="B77" s="229"/>
    </row>
    <row r="78" spans="1:2" s="109" customFormat="1" ht="14.25">
      <c r="A78" s="318" t="s">
        <v>230</v>
      </c>
      <c r="B78" s="229"/>
    </row>
    <row r="79" spans="1:2" s="109" customFormat="1" ht="14.25">
      <c r="A79" s="318" t="s">
        <v>231</v>
      </c>
      <c r="B79" s="229"/>
    </row>
    <row r="80" spans="1:2" s="109" customFormat="1" ht="14.25">
      <c r="A80" s="318" t="s">
        <v>223</v>
      </c>
      <c r="B80" s="229"/>
    </row>
    <row r="81" spans="1:2" s="109" customFormat="1" ht="14.25">
      <c r="A81" s="319" t="s">
        <v>190</v>
      </c>
      <c r="B81" s="229"/>
    </row>
    <row r="82" spans="1:2" s="109" customFormat="1" ht="14.25">
      <c r="A82" s="319" t="s">
        <v>232</v>
      </c>
      <c r="B82" s="229"/>
    </row>
    <row r="83" spans="1:2" s="109" customFormat="1" ht="14.25">
      <c r="A83" s="319" t="s">
        <v>233</v>
      </c>
      <c r="B83" s="229">
        <f>SUM(B84:B91)</f>
        <v>214</v>
      </c>
    </row>
    <row r="84" spans="1:2" s="109" customFormat="1" ht="14.25">
      <c r="A84" s="318" t="s">
        <v>181</v>
      </c>
      <c r="B84" s="229">
        <v>172</v>
      </c>
    </row>
    <row r="85" spans="1:2" s="109" customFormat="1" ht="14.25">
      <c r="A85" s="318" t="s">
        <v>182</v>
      </c>
      <c r="B85" s="229"/>
    </row>
    <row r="86" spans="1:2" s="109" customFormat="1" ht="14.25">
      <c r="A86" s="318" t="s">
        <v>183</v>
      </c>
      <c r="B86" s="229"/>
    </row>
    <row r="87" spans="1:2" s="109" customFormat="1" ht="14.25">
      <c r="A87" s="321" t="s">
        <v>234</v>
      </c>
      <c r="B87" s="229">
        <v>42</v>
      </c>
    </row>
    <row r="88" spans="1:2" s="109" customFormat="1" ht="14.25">
      <c r="A88" s="319" t="s">
        <v>235</v>
      </c>
      <c r="B88" s="229"/>
    </row>
    <row r="89" spans="1:2" s="109" customFormat="1" ht="14.25">
      <c r="A89" s="319" t="s">
        <v>223</v>
      </c>
      <c r="B89" s="229"/>
    </row>
    <row r="90" spans="1:2" s="109" customFormat="1" ht="14.25">
      <c r="A90" s="319" t="s">
        <v>190</v>
      </c>
      <c r="B90" s="229"/>
    </row>
    <row r="91" spans="1:2" s="109" customFormat="1" ht="14.25">
      <c r="A91" s="316" t="s">
        <v>236</v>
      </c>
      <c r="B91" s="229"/>
    </row>
    <row r="92" spans="1:2" s="109" customFormat="1" ht="14.25">
      <c r="A92" s="318" t="s">
        <v>237</v>
      </c>
      <c r="B92" s="229">
        <f>SUM(B93:B104)</f>
        <v>0</v>
      </c>
    </row>
    <row r="93" spans="1:2" s="109" customFormat="1" ht="14.25">
      <c r="A93" s="318" t="s">
        <v>181</v>
      </c>
      <c r="B93" s="229"/>
    </row>
    <row r="94" spans="1:2" s="109" customFormat="1" ht="14.25">
      <c r="A94" s="319" t="s">
        <v>182</v>
      </c>
      <c r="B94" s="229"/>
    </row>
    <row r="95" spans="1:2" s="109" customFormat="1" ht="14.25">
      <c r="A95" s="319" t="s">
        <v>183</v>
      </c>
      <c r="B95" s="229"/>
    </row>
    <row r="96" spans="1:2" s="109" customFormat="1" ht="14.25">
      <c r="A96" s="318" t="s">
        <v>238</v>
      </c>
      <c r="B96" s="229"/>
    </row>
    <row r="97" spans="1:2" s="109" customFormat="1" ht="14.25">
      <c r="A97" s="318" t="s">
        <v>239</v>
      </c>
      <c r="B97" s="229"/>
    </row>
    <row r="98" spans="1:2" s="109" customFormat="1" ht="14.25">
      <c r="A98" s="318" t="s">
        <v>223</v>
      </c>
      <c r="B98" s="229"/>
    </row>
    <row r="99" spans="1:2" s="109" customFormat="1" ht="14.25">
      <c r="A99" s="318" t="s">
        <v>240</v>
      </c>
      <c r="B99" s="229"/>
    </row>
    <row r="100" spans="1:2" s="109" customFormat="1" ht="14.25">
      <c r="A100" s="318" t="s">
        <v>241</v>
      </c>
      <c r="B100" s="229"/>
    </row>
    <row r="101" spans="1:2" s="109" customFormat="1" ht="14.25">
      <c r="A101" s="318" t="s">
        <v>242</v>
      </c>
      <c r="B101" s="229"/>
    </row>
    <row r="102" spans="1:2" s="109" customFormat="1" ht="14.25">
      <c r="A102" s="318" t="s">
        <v>243</v>
      </c>
      <c r="B102" s="229"/>
    </row>
    <row r="103" spans="1:2" s="109" customFormat="1" ht="14.25">
      <c r="A103" s="319" t="s">
        <v>190</v>
      </c>
      <c r="B103" s="229"/>
    </row>
    <row r="104" spans="1:2" s="109" customFormat="1" ht="14.25">
      <c r="A104" s="319" t="s">
        <v>244</v>
      </c>
      <c r="B104" s="229"/>
    </row>
    <row r="105" spans="1:2" s="109" customFormat="1" ht="14.25">
      <c r="A105" s="319" t="s">
        <v>245</v>
      </c>
      <c r="B105" s="229">
        <f>SUM(B106:B114)</f>
        <v>746</v>
      </c>
    </row>
    <row r="106" spans="1:2" s="109" customFormat="1" ht="14.25">
      <c r="A106" s="319" t="s">
        <v>181</v>
      </c>
      <c r="B106" s="229">
        <v>440</v>
      </c>
    </row>
    <row r="107" spans="1:2" s="109" customFormat="1" ht="14.25">
      <c r="A107" s="318" t="s">
        <v>182</v>
      </c>
      <c r="B107" s="229"/>
    </row>
    <row r="108" spans="1:2" s="109" customFormat="1" ht="14.25">
      <c r="A108" s="318" t="s">
        <v>183</v>
      </c>
      <c r="B108" s="229"/>
    </row>
    <row r="109" spans="1:2" s="109" customFormat="1" ht="14.25">
      <c r="A109" s="318" t="s">
        <v>246</v>
      </c>
      <c r="B109" s="229"/>
    </row>
    <row r="110" spans="1:2" s="109" customFormat="1" ht="14.25">
      <c r="A110" s="319" t="s">
        <v>247</v>
      </c>
      <c r="B110" s="229"/>
    </row>
    <row r="111" spans="1:2" s="109" customFormat="1" ht="14.25">
      <c r="A111" s="319" t="s">
        <v>248</v>
      </c>
      <c r="B111" s="229"/>
    </row>
    <row r="112" spans="1:2" s="109" customFormat="1" ht="14.25">
      <c r="A112" s="318" t="s">
        <v>249</v>
      </c>
      <c r="B112" s="229"/>
    </row>
    <row r="113" spans="1:2" s="109" customFormat="1" ht="14.25">
      <c r="A113" s="321" t="s">
        <v>190</v>
      </c>
      <c r="B113" s="229"/>
    </row>
    <row r="114" spans="1:2" s="109" customFormat="1" ht="14.25">
      <c r="A114" s="319" t="s">
        <v>250</v>
      </c>
      <c r="B114" s="229">
        <v>306</v>
      </c>
    </row>
    <row r="115" spans="1:2" s="109" customFormat="1" ht="14.25">
      <c r="A115" s="322" t="s">
        <v>251</v>
      </c>
      <c r="B115" s="229">
        <f>SUM(B116:B123)</f>
        <v>1316</v>
      </c>
    </row>
    <row r="116" spans="1:2" s="109" customFormat="1" ht="14.25">
      <c r="A116" s="318" t="s">
        <v>181</v>
      </c>
      <c r="B116" s="229">
        <v>1271</v>
      </c>
    </row>
    <row r="117" spans="1:2" s="109" customFormat="1" ht="14.25">
      <c r="A117" s="318" t="s">
        <v>182</v>
      </c>
      <c r="B117" s="229"/>
    </row>
    <row r="118" spans="1:2" s="109" customFormat="1" ht="14.25">
      <c r="A118" s="318" t="s">
        <v>183</v>
      </c>
      <c r="B118" s="229"/>
    </row>
    <row r="119" spans="1:2" s="109" customFormat="1" ht="14.25">
      <c r="A119" s="319" t="s">
        <v>252</v>
      </c>
      <c r="B119" s="229"/>
    </row>
    <row r="120" spans="1:2" s="109" customFormat="1" ht="14.25">
      <c r="A120" s="319" t="s">
        <v>253</v>
      </c>
      <c r="B120" s="229"/>
    </row>
    <row r="121" spans="1:2" s="109" customFormat="1" ht="14.25">
      <c r="A121" s="319" t="s">
        <v>254</v>
      </c>
      <c r="B121" s="229">
        <v>2</v>
      </c>
    </row>
    <row r="122" spans="1:2" s="109" customFormat="1" ht="14.25">
      <c r="A122" s="318" t="s">
        <v>190</v>
      </c>
      <c r="B122" s="229"/>
    </row>
    <row r="123" spans="1:2" s="109" customFormat="1" ht="14.25">
      <c r="A123" s="318" t="s">
        <v>255</v>
      </c>
      <c r="B123" s="229">
        <v>43</v>
      </c>
    </row>
    <row r="124" spans="1:2" s="109" customFormat="1" ht="14.25">
      <c r="A124" s="316" t="s">
        <v>256</v>
      </c>
      <c r="B124" s="229">
        <f>SUM(B125:B134)</f>
        <v>175</v>
      </c>
    </row>
    <row r="125" spans="1:2" s="109" customFormat="1" ht="14.25">
      <c r="A125" s="318" t="s">
        <v>181</v>
      </c>
      <c r="B125" s="229">
        <v>162</v>
      </c>
    </row>
    <row r="126" spans="1:2" s="109" customFormat="1" ht="14.25">
      <c r="A126" s="318" t="s">
        <v>182</v>
      </c>
      <c r="B126" s="229">
        <v>13</v>
      </c>
    </row>
    <row r="127" spans="1:2" s="109" customFormat="1" ht="14.25">
      <c r="A127" s="318" t="s">
        <v>183</v>
      </c>
      <c r="B127" s="229"/>
    </row>
    <row r="128" spans="1:2" s="109" customFormat="1" ht="14.25">
      <c r="A128" s="319" t="s">
        <v>257</v>
      </c>
      <c r="B128" s="229"/>
    </row>
    <row r="129" spans="1:2" s="109" customFormat="1" ht="14.25">
      <c r="A129" s="319" t="s">
        <v>258</v>
      </c>
      <c r="B129" s="229"/>
    </row>
    <row r="130" spans="1:2" s="109" customFormat="1" ht="14.25">
      <c r="A130" s="319" t="s">
        <v>259</v>
      </c>
      <c r="B130" s="229"/>
    </row>
    <row r="131" spans="1:2" s="109" customFormat="1" ht="14.25">
      <c r="A131" s="318" t="s">
        <v>260</v>
      </c>
      <c r="B131" s="229"/>
    </row>
    <row r="132" spans="1:2" s="109" customFormat="1" ht="14.25">
      <c r="A132" s="318" t="s">
        <v>261</v>
      </c>
      <c r="B132" s="229"/>
    </row>
    <row r="133" spans="1:2" s="109" customFormat="1" ht="14.25">
      <c r="A133" s="318" t="s">
        <v>190</v>
      </c>
      <c r="B133" s="229"/>
    </row>
    <row r="134" spans="1:2" s="109" customFormat="1" ht="14.25">
      <c r="A134" s="319" t="s">
        <v>262</v>
      </c>
      <c r="B134" s="229"/>
    </row>
    <row r="135" spans="1:2" s="109" customFormat="1" ht="14.25">
      <c r="A135" s="319" t="s">
        <v>263</v>
      </c>
      <c r="B135" s="229">
        <f>SUM(B136:B147)</f>
        <v>0</v>
      </c>
    </row>
    <row r="136" spans="1:2" s="109" customFormat="1" ht="14.25">
      <c r="A136" s="319" t="s">
        <v>181</v>
      </c>
      <c r="B136" s="229"/>
    </row>
    <row r="137" spans="1:2" s="109" customFormat="1" ht="14.25">
      <c r="A137" s="316" t="s">
        <v>182</v>
      </c>
      <c r="B137" s="229"/>
    </row>
    <row r="138" spans="1:2" s="109" customFormat="1" ht="14.25">
      <c r="A138" s="318" t="s">
        <v>183</v>
      </c>
      <c r="B138" s="229"/>
    </row>
    <row r="139" spans="1:2" s="109" customFormat="1" ht="14.25">
      <c r="A139" s="318" t="s">
        <v>264</v>
      </c>
      <c r="B139" s="229"/>
    </row>
    <row r="140" spans="1:2" s="109" customFormat="1" ht="14.25">
      <c r="A140" s="318" t="s">
        <v>265</v>
      </c>
      <c r="B140" s="229"/>
    </row>
    <row r="141" spans="1:2" s="109" customFormat="1" ht="14.25">
      <c r="A141" s="321" t="s">
        <v>266</v>
      </c>
      <c r="B141" s="229"/>
    </row>
    <row r="142" spans="1:2" s="109" customFormat="1" ht="14.25">
      <c r="A142" s="319" t="s">
        <v>267</v>
      </c>
      <c r="B142" s="229"/>
    </row>
    <row r="143" spans="1:2" s="109" customFormat="1" ht="14.25">
      <c r="A143" s="318" t="s">
        <v>268</v>
      </c>
      <c r="B143" s="229"/>
    </row>
    <row r="144" spans="1:2" s="109" customFormat="1" ht="14.25">
      <c r="A144" s="318" t="s">
        <v>269</v>
      </c>
      <c r="B144" s="229"/>
    </row>
    <row r="145" spans="1:2" s="109" customFormat="1" ht="14.25">
      <c r="A145" s="318" t="s">
        <v>270</v>
      </c>
      <c r="B145" s="229"/>
    </row>
    <row r="146" spans="1:2" s="109" customFormat="1" ht="14.25">
      <c r="A146" s="318" t="s">
        <v>190</v>
      </c>
      <c r="B146" s="229"/>
    </row>
    <row r="147" spans="1:2" s="109" customFormat="1" ht="14.25">
      <c r="A147" s="318" t="s">
        <v>271</v>
      </c>
      <c r="B147" s="229"/>
    </row>
    <row r="148" spans="1:2" s="109" customFormat="1" ht="14.25">
      <c r="A148" s="318" t="s">
        <v>272</v>
      </c>
      <c r="B148" s="229">
        <f>SUM(B149:B154)</f>
        <v>41</v>
      </c>
    </row>
    <row r="149" spans="1:2" s="109" customFormat="1" ht="14.25">
      <c r="A149" s="318" t="s">
        <v>181</v>
      </c>
      <c r="B149" s="229">
        <v>30</v>
      </c>
    </row>
    <row r="150" spans="1:2" s="109" customFormat="1" ht="14.25">
      <c r="A150" s="318" t="s">
        <v>182</v>
      </c>
      <c r="B150" s="229">
        <v>11</v>
      </c>
    </row>
    <row r="151" spans="1:2" s="109" customFormat="1" ht="14.25">
      <c r="A151" s="319" t="s">
        <v>183</v>
      </c>
      <c r="B151" s="229"/>
    </row>
    <row r="152" spans="1:2" s="109" customFormat="1" ht="14.25">
      <c r="A152" s="319" t="s">
        <v>273</v>
      </c>
      <c r="B152" s="229"/>
    </row>
    <row r="153" spans="1:2" s="109" customFormat="1" ht="14.25">
      <c r="A153" s="319" t="s">
        <v>190</v>
      </c>
      <c r="B153" s="229"/>
    </row>
    <row r="154" spans="1:2" s="109" customFormat="1" ht="14.25">
      <c r="A154" s="316" t="s">
        <v>274</v>
      </c>
      <c r="B154" s="229"/>
    </row>
    <row r="155" spans="1:2" s="109" customFormat="1" ht="14.25">
      <c r="A155" s="318" t="s">
        <v>275</v>
      </c>
      <c r="B155" s="229">
        <f>SUM(B156:B162)</f>
        <v>0</v>
      </c>
    </row>
    <row r="156" spans="1:2" s="109" customFormat="1" ht="14.25">
      <c r="A156" s="318" t="s">
        <v>181</v>
      </c>
      <c r="B156" s="229"/>
    </row>
    <row r="157" spans="1:2" s="109" customFormat="1" ht="14.25">
      <c r="A157" s="319" t="s">
        <v>182</v>
      </c>
      <c r="B157" s="229"/>
    </row>
    <row r="158" spans="1:2" s="109" customFormat="1" ht="14.25">
      <c r="A158" s="319" t="s">
        <v>183</v>
      </c>
      <c r="B158" s="229"/>
    </row>
    <row r="159" spans="1:2" s="109" customFormat="1" ht="14.25">
      <c r="A159" s="319" t="s">
        <v>276</v>
      </c>
      <c r="B159" s="229"/>
    </row>
    <row r="160" spans="1:2" s="109" customFormat="1" ht="14.25">
      <c r="A160" s="316" t="s">
        <v>277</v>
      </c>
      <c r="B160" s="229"/>
    </row>
    <row r="161" spans="1:2" s="109" customFormat="1" ht="14.25">
      <c r="A161" s="318" t="s">
        <v>190</v>
      </c>
      <c r="B161" s="229"/>
    </row>
    <row r="162" spans="1:2" s="109" customFormat="1" ht="14.25">
      <c r="A162" s="318" t="s">
        <v>278</v>
      </c>
      <c r="B162" s="229"/>
    </row>
    <row r="163" spans="1:2" s="109" customFormat="1" ht="14.25">
      <c r="A163" s="319" t="s">
        <v>279</v>
      </c>
      <c r="B163" s="229">
        <f>SUM(B164:B168)</f>
        <v>80</v>
      </c>
    </row>
    <row r="164" spans="1:2" s="109" customFormat="1" ht="14.25">
      <c r="A164" s="319" t="s">
        <v>181</v>
      </c>
      <c r="B164" s="229">
        <v>75</v>
      </c>
    </row>
    <row r="165" spans="1:2" s="109" customFormat="1" ht="14.25">
      <c r="A165" s="319" t="s">
        <v>182</v>
      </c>
      <c r="B165" s="229"/>
    </row>
    <row r="166" spans="1:2" s="109" customFormat="1" ht="14.25">
      <c r="A166" s="318" t="s">
        <v>183</v>
      </c>
      <c r="B166" s="229"/>
    </row>
    <row r="167" spans="1:2" s="109" customFormat="1" ht="14.25">
      <c r="A167" s="320" t="s">
        <v>280</v>
      </c>
      <c r="B167" s="229">
        <v>5</v>
      </c>
    </row>
    <row r="168" spans="1:2" s="109" customFormat="1" ht="14.25">
      <c r="A168" s="318" t="s">
        <v>281</v>
      </c>
      <c r="B168" s="229"/>
    </row>
    <row r="169" spans="1:2" s="109" customFormat="1" ht="14.25">
      <c r="A169" s="319" t="s">
        <v>282</v>
      </c>
      <c r="B169" s="229">
        <f>SUM(B170:B175)</f>
        <v>60</v>
      </c>
    </row>
    <row r="170" spans="1:2" s="109" customFormat="1" ht="14.25">
      <c r="A170" s="319" t="s">
        <v>181</v>
      </c>
      <c r="B170" s="229">
        <v>57</v>
      </c>
    </row>
    <row r="171" spans="1:2" s="109" customFormat="1" ht="14.25">
      <c r="A171" s="319" t="s">
        <v>182</v>
      </c>
      <c r="B171" s="229"/>
    </row>
    <row r="172" spans="1:2" s="109" customFormat="1" ht="14.25">
      <c r="A172" s="316" t="s">
        <v>183</v>
      </c>
      <c r="B172" s="229"/>
    </row>
    <row r="173" spans="1:2" s="109" customFormat="1" ht="14.25">
      <c r="A173" s="318" t="s">
        <v>195</v>
      </c>
      <c r="B173" s="323"/>
    </row>
    <row r="174" spans="1:2" s="109" customFormat="1" ht="14.25">
      <c r="A174" s="318" t="s">
        <v>190</v>
      </c>
      <c r="B174" s="229"/>
    </row>
    <row r="175" spans="1:2" s="109" customFormat="1" ht="14.25">
      <c r="A175" s="318" t="s">
        <v>283</v>
      </c>
      <c r="B175" s="229">
        <v>3</v>
      </c>
    </row>
    <row r="176" spans="1:2" s="109" customFormat="1" ht="14.25">
      <c r="A176" s="319" t="s">
        <v>284</v>
      </c>
      <c r="B176" s="229">
        <f>SUM(B177:B182)</f>
        <v>178</v>
      </c>
    </row>
    <row r="177" spans="1:2" s="109" customFormat="1" ht="14.25">
      <c r="A177" s="319" t="s">
        <v>181</v>
      </c>
      <c r="B177" s="229">
        <v>152</v>
      </c>
    </row>
    <row r="178" spans="1:2" s="109" customFormat="1" ht="14.25">
      <c r="A178" s="319" t="s">
        <v>182</v>
      </c>
      <c r="B178" s="229">
        <v>26</v>
      </c>
    </row>
    <row r="179" spans="1:2" s="109" customFormat="1" ht="14.25">
      <c r="A179" s="318" t="s">
        <v>183</v>
      </c>
      <c r="B179" s="229"/>
    </row>
    <row r="180" spans="1:2" s="109" customFormat="1" ht="14.25">
      <c r="A180" s="318" t="s">
        <v>285</v>
      </c>
      <c r="B180" s="229"/>
    </row>
    <row r="181" spans="1:2" s="109" customFormat="1" ht="14.25">
      <c r="A181" s="319" t="s">
        <v>190</v>
      </c>
      <c r="B181" s="229"/>
    </row>
    <row r="182" spans="1:2" s="109" customFormat="1" ht="14.25">
      <c r="A182" s="319" t="s">
        <v>286</v>
      </c>
      <c r="B182" s="229"/>
    </row>
    <row r="183" spans="1:2" s="109" customFormat="1" ht="14.25">
      <c r="A183" s="319" t="s">
        <v>287</v>
      </c>
      <c r="B183" s="229">
        <f>SUM(B184:B189)</f>
        <v>2181</v>
      </c>
    </row>
    <row r="184" spans="1:2" s="109" customFormat="1" ht="14.25">
      <c r="A184" s="319" t="s">
        <v>181</v>
      </c>
      <c r="B184" s="229">
        <v>2041</v>
      </c>
    </row>
    <row r="185" spans="1:2" s="109" customFormat="1" ht="14.25">
      <c r="A185" s="318" t="s">
        <v>182</v>
      </c>
      <c r="B185" s="229"/>
    </row>
    <row r="186" spans="1:2" s="109" customFormat="1" ht="14.25">
      <c r="A186" s="318" t="s">
        <v>183</v>
      </c>
      <c r="B186" s="229"/>
    </row>
    <row r="187" spans="1:2" s="109" customFormat="1" ht="14.25">
      <c r="A187" s="318" t="s">
        <v>288</v>
      </c>
      <c r="B187" s="229"/>
    </row>
    <row r="188" spans="1:2" s="109" customFormat="1" ht="14.25">
      <c r="A188" s="319" t="s">
        <v>190</v>
      </c>
      <c r="B188" s="229"/>
    </row>
    <row r="189" spans="1:2" s="109" customFormat="1" ht="14.25">
      <c r="A189" s="319" t="s">
        <v>289</v>
      </c>
      <c r="B189" s="229">
        <v>140</v>
      </c>
    </row>
    <row r="190" spans="1:2" s="109" customFormat="1" ht="14.25">
      <c r="A190" s="319" t="s">
        <v>290</v>
      </c>
      <c r="B190" s="229">
        <f>SUM(B191:B196)</f>
        <v>723</v>
      </c>
    </row>
    <row r="191" spans="1:2" s="109" customFormat="1" ht="14.25">
      <c r="A191" s="318" t="s">
        <v>181</v>
      </c>
      <c r="B191" s="229">
        <v>627</v>
      </c>
    </row>
    <row r="192" spans="1:2" s="109" customFormat="1" ht="14.25">
      <c r="A192" s="318" t="s">
        <v>182</v>
      </c>
      <c r="B192" s="229">
        <v>60</v>
      </c>
    </row>
    <row r="193" spans="1:2" s="109" customFormat="1" ht="14.25">
      <c r="A193" s="318" t="s">
        <v>183</v>
      </c>
      <c r="B193" s="229">
        <v>22</v>
      </c>
    </row>
    <row r="194" spans="1:2" s="109" customFormat="1" ht="14.25">
      <c r="A194" s="318" t="s">
        <v>291</v>
      </c>
      <c r="B194" s="229">
        <v>14</v>
      </c>
    </row>
    <row r="195" spans="1:2" s="109" customFormat="1" ht="14.25">
      <c r="A195" s="318" t="s">
        <v>190</v>
      </c>
      <c r="B195" s="229"/>
    </row>
    <row r="196" spans="1:2" s="109" customFormat="1" ht="14.25">
      <c r="A196" s="319" t="s">
        <v>292</v>
      </c>
      <c r="B196" s="229"/>
    </row>
    <row r="197" spans="1:2" s="109" customFormat="1" ht="14.25">
      <c r="A197" s="319" t="s">
        <v>293</v>
      </c>
      <c r="B197" s="229">
        <f>SUM(B198:B203)</f>
        <v>318</v>
      </c>
    </row>
    <row r="198" spans="1:2" s="109" customFormat="1" ht="14.25">
      <c r="A198" s="316" t="s">
        <v>181</v>
      </c>
      <c r="B198" s="229">
        <v>318</v>
      </c>
    </row>
    <row r="199" spans="1:2" s="109" customFormat="1" ht="14.25">
      <c r="A199" s="318" t="s">
        <v>182</v>
      </c>
      <c r="B199" s="229"/>
    </row>
    <row r="200" spans="1:2" s="109" customFormat="1" ht="14.25">
      <c r="A200" s="318" t="s">
        <v>183</v>
      </c>
      <c r="B200" s="229"/>
    </row>
    <row r="201" spans="1:2" s="109" customFormat="1" ht="14.25">
      <c r="A201" s="318" t="s">
        <v>294</v>
      </c>
      <c r="B201" s="229"/>
    </row>
    <row r="202" spans="1:2" s="109" customFormat="1" ht="14.25">
      <c r="A202" s="318" t="s">
        <v>190</v>
      </c>
      <c r="B202" s="229"/>
    </row>
    <row r="203" spans="1:2" s="109" customFormat="1" ht="14.25">
      <c r="A203" s="319" t="s">
        <v>295</v>
      </c>
      <c r="B203" s="229"/>
    </row>
    <row r="204" spans="1:2" s="109" customFormat="1" ht="14.25">
      <c r="A204" s="319" t="s">
        <v>296</v>
      </c>
      <c r="B204" s="229">
        <f>SUM(B205:B211)</f>
        <v>248</v>
      </c>
    </row>
    <row r="205" spans="1:2" s="109" customFormat="1" ht="14.25">
      <c r="A205" s="319" t="s">
        <v>181</v>
      </c>
      <c r="B205" s="229">
        <v>182</v>
      </c>
    </row>
    <row r="206" spans="1:2" s="109" customFormat="1" ht="14.25">
      <c r="A206" s="318" t="s">
        <v>182</v>
      </c>
      <c r="B206" s="229"/>
    </row>
    <row r="207" spans="1:2" s="109" customFormat="1" ht="14.25">
      <c r="A207" s="318" t="s">
        <v>183</v>
      </c>
      <c r="B207" s="229"/>
    </row>
    <row r="208" spans="1:2" s="109" customFormat="1" ht="14.25">
      <c r="A208" s="318" t="s">
        <v>297</v>
      </c>
      <c r="B208" s="229">
        <v>66</v>
      </c>
    </row>
    <row r="209" spans="1:2" s="109" customFormat="1" ht="14.25">
      <c r="A209" s="318" t="s">
        <v>298</v>
      </c>
      <c r="B209" s="229"/>
    </row>
    <row r="210" spans="1:2" s="109" customFormat="1" ht="14.25">
      <c r="A210" s="318" t="s">
        <v>190</v>
      </c>
      <c r="B210" s="323"/>
    </row>
    <row r="211" spans="1:2" s="109" customFormat="1" ht="14.25">
      <c r="A211" s="319" t="s">
        <v>299</v>
      </c>
      <c r="B211" s="323"/>
    </row>
    <row r="212" spans="1:2" s="109" customFormat="1" ht="14.25">
      <c r="A212" s="319" t="s">
        <v>300</v>
      </c>
      <c r="B212" s="323">
        <f>SUM(B213:B217)</f>
        <v>0</v>
      </c>
    </row>
    <row r="213" spans="1:2" s="109" customFormat="1" ht="14.25">
      <c r="A213" s="319" t="s">
        <v>181</v>
      </c>
      <c r="B213" s="229"/>
    </row>
    <row r="214" spans="1:2" s="109" customFormat="1" ht="14.25">
      <c r="A214" s="316" t="s">
        <v>182</v>
      </c>
      <c r="B214" s="229"/>
    </row>
    <row r="215" spans="1:2" s="109" customFormat="1" ht="14.25">
      <c r="A215" s="318" t="s">
        <v>183</v>
      </c>
      <c r="B215" s="324"/>
    </row>
    <row r="216" spans="1:2" s="109" customFormat="1" ht="14.25">
      <c r="A216" s="318" t="s">
        <v>190</v>
      </c>
      <c r="B216" s="324"/>
    </row>
    <row r="217" spans="1:2" s="109" customFormat="1" ht="14.25">
      <c r="A217" s="318" t="s">
        <v>301</v>
      </c>
      <c r="B217" s="324"/>
    </row>
    <row r="218" spans="1:2" s="109" customFormat="1" ht="14.25">
      <c r="A218" s="319" t="s">
        <v>302</v>
      </c>
      <c r="B218" s="324">
        <f>SUM(B219:B223)</f>
        <v>124</v>
      </c>
    </row>
    <row r="219" spans="1:2" s="109" customFormat="1" ht="14.25">
      <c r="A219" s="319" t="s">
        <v>181</v>
      </c>
      <c r="B219" s="325"/>
    </row>
    <row r="220" spans="1:2" s="109" customFormat="1" ht="14.25">
      <c r="A220" s="319" t="s">
        <v>182</v>
      </c>
      <c r="B220" s="325"/>
    </row>
    <row r="221" spans="1:2" s="109" customFormat="1" ht="14.25">
      <c r="A221" s="318" t="s">
        <v>183</v>
      </c>
      <c r="B221" s="325"/>
    </row>
    <row r="222" spans="1:2" s="109" customFormat="1" ht="14.25">
      <c r="A222" s="318" t="s">
        <v>190</v>
      </c>
      <c r="B222" s="325"/>
    </row>
    <row r="223" spans="1:2" s="109" customFormat="1" ht="14.25">
      <c r="A223" s="318" t="s">
        <v>303</v>
      </c>
      <c r="B223" s="325">
        <v>124</v>
      </c>
    </row>
    <row r="224" spans="1:2" s="109" customFormat="1" ht="14.25">
      <c r="A224" s="318" t="s">
        <v>304</v>
      </c>
      <c r="B224" s="325">
        <f>SUM(B225:B230)</f>
        <v>0</v>
      </c>
    </row>
    <row r="225" spans="1:2" s="109" customFormat="1" ht="14.25">
      <c r="A225" s="318" t="s">
        <v>181</v>
      </c>
      <c r="B225" s="325"/>
    </row>
    <row r="226" spans="1:2" s="109" customFormat="1" ht="14.25">
      <c r="A226" s="318" t="s">
        <v>182</v>
      </c>
      <c r="B226" s="325"/>
    </row>
    <row r="227" spans="1:2" s="109" customFormat="1" ht="14.25">
      <c r="A227" s="318" t="s">
        <v>183</v>
      </c>
      <c r="B227" s="324"/>
    </row>
    <row r="228" spans="1:2" s="109" customFormat="1" ht="14.25">
      <c r="A228" s="318" t="s">
        <v>305</v>
      </c>
      <c r="B228" s="324"/>
    </row>
    <row r="229" spans="1:2" s="109" customFormat="1" ht="14.25">
      <c r="A229" s="318" t="s">
        <v>190</v>
      </c>
      <c r="B229" s="324"/>
    </row>
    <row r="230" spans="1:2" s="109" customFormat="1" ht="14.25">
      <c r="A230" s="318" t="s">
        <v>306</v>
      </c>
      <c r="B230" s="324"/>
    </row>
    <row r="231" spans="1:2" s="109" customFormat="1" ht="14.25">
      <c r="A231" s="318" t="s">
        <v>307</v>
      </c>
      <c r="B231" s="324">
        <f>SUM(B232:B245)</f>
        <v>557</v>
      </c>
    </row>
    <row r="232" spans="1:2" s="109" customFormat="1" ht="14.25">
      <c r="A232" s="318" t="s">
        <v>181</v>
      </c>
      <c r="B232" s="229">
        <v>518</v>
      </c>
    </row>
    <row r="233" spans="1:2" s="109" customFormat="1" ht="14.25">
      <c r="A233" s="318" t="s">
        <v>182</v>
      </c>
      <c r="B233" s="229"/>
    </row>
    <row r="234" spans="1:2" s="109" customFormat="1" ht="14.25">
      <c r="A234" s="318" t="s">
        <v>183</v>
      </c>
      <c r="B234" s="229"/>
    </row>
    <row r="235" spans="1:2" s="109" customFormat="1" ht="14.25">
      <c r="A235" s="318" t="s">
        <v>308</v>
      </c>
      <c r="B235" s="229"/>
    </row>
    <row r="236" spans="1:2" s="109" customFormat="1" ht="14.25">
      <c r="A236" s="318" t="s">
        <v>309</v>
      </c>
      <c r="B236" s="229">
        <v>3</v>
      </c>
    </row>
    <row r="237" spans="1:2" s="109" customFormat="1" ht="14.25">
      <c r="A237" s="318" t="s">
        <v>223</v>
      </c>
      <c r="B237" s="229"/>
    </row>
    <row r="238" spans="1:2" s="109" customFormat="1" ht="14.25">
      <c r="A238" s="318" t="s">
        <v>310</v>
      </c>
      <c r="B238" s="229"/>
    </row>
    <row r="239" spans="1:2" s="109" customFormat="1" ht="14.25">
      <c r="A239" s="318" t="s">
        <v>311</v>
      </c>
      <c r="B239" s="229"/>
    </row>
    <row r="240" spans="1:2" s="109" customFormat="1" ht="14.25">
      <c r="A240" s="318" t="s">
        <v>312</v>
      </c>
      <c r="B240" s="229"/>
    </row>
    <row r="241" spans="1:2" s="109" customFormat="1" ht="14.25">
      <c r="A241" s="318" t="s">
        <v>313</v>
      </c>
      <c r="B241" s="229"/>
    </row>
    <row r="242" spans="1:2" s="109" customFormat="1" ht="14.25">
      <c r="A242" s="318" t="s">
        <v>314</v>
      </c>
      <c r="B242" s="229"/>
    </row>
    <row r="243" spans="1:2" s="109" customFormat="1" ht="14.25">
      <c r="A243" s="318" t="s">
        <v>315</v>
      </c>
      <c r="B243" s="229"/>
    </row>
    <row r="244" spans="1:2" s="109" customFormat="1" ht="14.25">
      <c r="A244" s="318" t="s">
        <v>190</v>
      </c>
      <c r="B244" s="229"/>
    </row>
    <row r="245" spans="1:2" s="109" customFormat="1" ht="14.25">
      <c r="A245" s="318" t="s">
        <v>316</v>
      </c>
      <c r="B245" s="229">
        <v>36</v>
      </c>
    </row>
    <row r="246" spans="1:2" s="109" customFormat="1" ht="14.25">
      <c r="A246" s="318" t="s">
        <v>317</v>
      </c>
      <c r="B246" s="229">
        <f>SUM(B247:B248)</f>
        <v>3</v>
      </c>
    </row>
    <row r="247" spans="1:2" s="109" customFormat="1" ht="14.25">
      <c r="A247" s="319" t="s">
        <v>318</v>
      </c>
      <c r="B247" s="229"/>
    </row>
    <row r="248" spans="1:2" s="109" customFormat="1" ht="14.25">
      <c r="A248" s="319" t="s">
        <v>319</v>
      </c>
      <c r="B248" s="229">
        <v>3</v>
      </c>
    </row>
    <row r="249" spans="1:2" s="109" customFormat="1" ht="14.25">
      <c r="A249" s="316" t="s">
        <v>50</v>
      </c>
      <c r="B249" s="229">
        <f>SUM(B250:B251)</f>
        <v>0</v>
      </c>
    </row>
    <row r="250" spans="1:2" s="109" customFormat="1" ht="14.25">
      <c r="A250" s="318" t="s">
        <v>320</v>
      </c>
      <c r="B250" s="229"/>
    </row>
    <row r="251" spans="1:2" s="109" customFormat="1" ht="14.25">
      <c r="A251" s="318" t="s">
        <v>321</v>
      </c>
      <c r="B251" s="229"/>
    </row>
    <row r="252" spans="1:2" s="109" customFormat="1" ht="14.25">
      <c r="A252" s="316" t="s">
        <v>51</v>
      </c>
      <c r="B252" s="229">
        <f>SUM(B253,B263)</f>
        <v>0</v>
      </c>
    </row>
    <row r="253" spans="1:2" s="109" customFormat="1" ht="14.25">
      <c r="A253" s="319" t="s">
        <v>322</v>
      </c>
      <c r="B253" s="229">
        <f>SUM(B254:B262)</f>
        <v>0</v>
      </c>
    </row>
    <row r="254" spans="1:2" s="109" customFormat="1" ht="14.25">
      <c r="A254" s="319" t="s">
        <v>323</v>
      </c>
      <c r="B254" s="229"/>
    </row>
    <row r="255" spans="1:2" s="109" customFormat="1" ht="14.25">
      <c r="A255" s="318" t="s">
        <v>324</v>
      </c>
      <c r="B255" s="229"/>
    </row>
    <row r="256" spans="1:2" s="109" customFormat="1" ht="14.25">
      <c r="A256" s="318" t="s">
        <v>325</v>
      </c>
      <c r="B256" s="229"/>
    </row>
    <row r="257" spans="1:2" s="109" customFormat="1" ht="14.25">
      <c r="A257" s="318" t="s">
        <v>326</v>
      </c>
      <c r="B257" s="229"/>
    </row>
    <row r="258" spans="1:2" s="109" customFormat="1" ht="14.25">
      <c r="A258" s="319" t="s">
        <v>327</v>
      </c>
      <c r="B258" s="229"/>
    </row>
    <row r="259" spans="1:2" s="109" customFormat="1" ht="14.25">
      <c r="A259" s="319" t="s">
        <v>328</v>
      </c>
      <c r="B259" s="229"/>
    </row>
    <row r="260" spans="1:2" s="109" customFormat="1" ht="14.25">
      <c r="A260" s="319" t="s">
        <v>329</v>
      </c>
      <c r="B260" s="229"/>
    </row>
    <row r="261" spans="1:2" s="109" customFormat="1" ht="14.25">
      <c r="A261" s="319" t="s">
        <v>330</v>
      </c>
      <c r="B261" s="229"/>
    </row>
    <row r="262" spans="1:2" s="109" customFormat="1" ht="14.25">
      <c r="A262" s="319" t="s">
        <v>331</v>
      </c>
      <c r="B262" s="229"/>
    </row>
    <row r="263" spans="1:2" s="109" customFormat="1" ht="14.25">
      <c r="A263" s="319" t="s">
        <v>332</v>
      </c>
      <c r="B263" s="229"/>
    </row>
    <row r="264" spans="1:2" s="109" customFormat="1" ht="14.25">
      <c r="A264" s="316" t="s">
        <v>52</v>
      </c>
      <c r="B264" s="229">
        <f>SUM(B265,B268,B279,B286,B294,B303,B319,B329,B339,B347,B353)</f>
        <v>4629</v>
      </c>
    </row>
    <row r="265" spans="1:2" s="109" customFormat="1" ht="14.25">
      <c r="A265" s="318" t="s">
        <v>333</v>
      </c>
      <c r="B265" s="229">
        <f>SUM(B266:B267)</f>
        <v>0</v>
      </c>
    </row>
    <row r="266" spans="1:2" s="109" customFormat="1" ht="14.25">
      <c r="A266" s="318" t="s">
        <v>334</v>
      </c>
      <c r="B266" s="229"/>
    </row>
    <row r="267" spans="1:2" s="109" customFormat="1" ht="14.25">
      <c r="A267" s="319" t="s">
        <v>335</v>
      </c>
      <c r="B267" s="229"/>
    </row>
    <row r="268" spans="1:2" s="109" customFormat="1" ht="14.25">
      <c r="A268" s="319" t="s">
        <v>336</v>
      </c>
      <c r="B268" s="229">
        <f>SUM(B269:B278)</f>
        <v>0</v>
      </c>
    </row>
    <row r="269" spans="1:2" s="109" customFormat="1" ht="14.25">
      <c r="A269" s="319" t="s">
        <v>181</v>
      </c>
      <c r="B269" s="229"/>
    </row>
    <row r="270" spans="1:2" s="109" customFormat="1" ht="14.25">
      <c r="A270" s="319" t="s">
        <v>182</v>
      </c>
      <c r="B270" s="229"/>
    </row>
    <row r="271" spans="1:2" s="109" customFormat="1" ht="14.25">
      <c r="A271" s="319" t="s">
        <v>183</v>
      </c>
      <c r="B271" s="229"/>
    </row>
    <row r="272" spans="1:2" s="109" customFormat="1" ht="14.25">
      <c r="A272" s="319" t="s">
        <v>223</v>
      </c>
      <c r="B272" s="229"/>
    </row>
    <row r="273" spans="1:2" s="109" customFormat="1" ht="14.25">
      <c r="A273" s="319" t="s">
        <v>337</v>
      </c>
      <c r="B273" s="229"/>
    </row>
    <row r="274" spans="1:2" s="109" customFormat="1" ht="14.25">
      <c r="A274" s="319" t="s">
        <v>338</v>
      </c>
      <c r="B274" s="229"/>
    </row>
    <row r="275" spans="1:2" s="109" customFormat="1" ht="14.25">
      <c r="A275" s="319" t="s">
        <v>339</v>
      </c>
      <c r="B275" s="229"/>
    </row>
    <row r="276" spans="1:2" s="109" customFormat="1" ht="14.25">
      <c r="A276" s="319" t="s">
        <v>340</v>
      </c>
      <c r="B276" s="229"/>
    </row>
    <row r="277" spans="1:2" s="109" customFormat="1" ht="14.25">
      <c r="A277" s="319" t="s">
        <v>190</v>
      </c>
      <c r="B277" s="229"/>
    </row>
    <row r="278" spans="1:2" s="109" customFormat="1" ht="14.25">
      <c r="A278" s="319" t="s">
        <v>341</v>
      </c>
      <c r="B278" s="229"/>
    </row>
    <row r="279" spans="1:2" s="109" customFormat="1" ht="14.25">
      <c r="A279" s="318" t="s">
        <v>342</v>
      </c>
      <c r="B279" s="229">
        <f>SUM(B280:B285)</f>
        <v>0</v>
      </c>
    </row>
    <row r="280" spans="1:2" s="109" customFormat="1" ht="14.25">
      <c r="A280" s="318" t="s">
        <v>181</v>
      </c>
      <c r="B280" s="229"/>
    </row>
    <row r="281" spans="1:2" s="109" customFormat="1" ht="14.25">
      <c r="A281" s="318" t="s">
        <v>182</v>
      </c>
      <c r="B281" s="229"/>
    </row>
    <row r="282" spans="1:2" s="109" customFormat="1" ht="14.25">
      <c r="A282" s="319" t="s">
        <v>183</v>
      </c>
      <c r="B282" s="229"/>
    </row>
    <row r="283" spans="1:2" s="109" customFormat="1" ht="14.25">
      <c r="A283" s="319" t="s">
        <v>343</v>
      </c>
      <c r="B283" s="229"/>
    </row>
    <row r="284" spans="1:2" s="109" customFormat="1" ht="14.25">
      <c r="A284" s="319" t="s">
        <v>190</v>
      </c>
      <c r="B284" s="229"/>
    </row>
    <row r="285" spans="1:2" s="109" customFormat="1" ht="14.25">
      <c r="A285" s="316" t="s">
        <v>344</v>
      </c>
      <c r="B285" s="229"/>
    </row>
    <row r="286" spans="1:2" s="109" customFormat="1" ht="14.25">
      <c r="A286" s="320" t="s">
        <v>345</v>
      </c>
      <c r="B286" s="229">
        <f>SUM(B287:B293)</f>
        <v>799</v>
      </c>
    </row>
    <row r="287" spans="1:2" s="109" customFormat="1" ht="14.25">
      <c r="A287" s="318" t="s">
        <v>181</v>
      </c>
      <c r="B287" s="229">
        <v>799</v>
      </c>
    </row>
    <row r="288" spans="1:2" s="109" customFormat="1" ht="14.25">
      <c r="A288" s="318" t="s">
        <v>182</v>
      </c>
      <c r="B288" s="229"/>
    </row>
    <row r="289" spans="1:2" s="109" customFormat="1" ht="14.25">
      <c r="A289" s="319" t="s">
        <v>183</v>
      </c>
      <c r="B289" s="229"/>
    </row>
    <row r="290" spans="1:2" s="109" customFormat="1" ht="14.25">
      <c r="A290" s="319" t="s">
        <v>346</v>
      </c>
      <c r="B290" s="229"/>
    </row>
    <row r="291" spans="1:2" s="109" customFormat="1" ht="14.25">
      <c r="A291" s="319" t="s">
        <v>347</v>
      </c>
      <c r="B291" s="229"/>
    </row>
    <row r="292" spans="1:2" s="109" customFormat="1" ht="14.25">
      <c r="A292" s="319" t="s">
        <v>190</v>
      </c>
      <c r="B292" s="229"/>
    </row>
    <row r="293" spans="1:2" s="109" customFormat="1" ht="14.25">
      <c r="A293" s="319" t="s">
        <v>348</v>
      </c>
      <c r="B293" s="229"/>
    </row>
    <row r="294" spans="1:2" s="109" customFormat="1" ht="14.25">
      <c r="A294" s="316" t="s">
        <v>349</v>
      </c>
      <c r="B294" s="229">
        <f>SUM(B295:B302)</f>
        <v>3232</v>
      </c>
    </row>
    <row r="295" spans="1:2" s="109" customFormat="1" ht="14.25">
      <c r="A295" s="318" t="s">
        <v>181</v>
      </c>
      <c r="B295" s="229">
        <v>3232</v>
      </c>
    </row>
    <row r="296" spans="1:2" s="109" customFormat="1" ht="14.25">
      <c r="A296" s="318" t="s">
        <v>182</v>
      </c>
      <c r="B296" s="229"/>
    </row>
    <row r="297" spans="1:2" s="109" customFormat="1" ht="14.25">
      <c r="A297" s="318" t="s">
        <v>183</v>
      </c>
      <c r="B297" s="229"/>
    </row>
    <row r="298" spans="1:2" s="109" customFormat="1" ht="14.25">
      <c r="A298" s="319" t="s">
        <v>350</v>
      </c>
      <c r="B298" s="229"/>
    </row>
    <row r="299" spans="1:2" s="109" customFormat="1" ht="14.25">
      <c r="A299" s="319" t="s">
        <v>351</v>
      </c>
      <c r="B299" s="229"/>
    </row>
    <row r="300" spans="1:2" s="109" customFormat="1" ht="14.25">
      <c r="A300" s="319" t="s">
        <v>352</v>
      </c>
      <c r="B300" s="229"/>
    </row>
    <row r="301" spans="1:2" s="109" customFormat="1" ht="14.25">
      <c r="A301" s="318" t="s">
        <v>190</v>
      </c>
      <c r="B301" s="229"/>
    </row>
    <row r="302" spans="1:2" s="109" customFormat="1" ht="14.25">
      <c r="A302" s="318" t="s">
        <v>353</v>
      </c>
      <c r="B302" s="229"/>
    </row>
    <row r="303" spans="1:2" s="109" customFormat="1" ht="14.25">
      <c r="A303" s="318" t="s">
        <v>354</v>
      </c>
      <c r="B303" s="229">
        <f>SUM(B304:B318)</f>
        <v>598</v>
      </c>
    </row>
    <row r="304" spans="1:2" s="109" customFormat="1" ht="14.25">
      <c r="A304" s="319" t="s">
        <v>181</v>
      </c>
      <c r="B304" s="229">
        <v>540</v>
      </c>
    </row>
    <row r="305" spans="1:2" s="109" customFormat="1" ht="14.25">
      <c r="A305" s="319" t="s">
        <v>182</v>
      </c>
      <c r="B305" s="229"/>
    </row>
    <row r="306" spans="1:2" s="109" customFormat="1" ht="14.25">
      <c r="A306" s="319" t="s">
        <v>183</v>
      </c>
      <c r="B306" s="229"/>
    </row>
    <row r="307" spans="1:2" s="109" customFormat="1" ht="14.25">
      <c r="A307" s="316" t="s">
        <v>355</v>
      </c>
      <c r="B307" s="229">
        <v>3</v>
      </c>
    </row>
    <row r="308" spans="1:2" s="109" customFormat="1" ht="14.25">
      <c r="A308" s="318" t="s">
        <v>356</v>
      </c>
      <c r="B308" s="229">
        <v>3</v>
      </c>
    </row>
    <row r="309" spans="1:2" s="109" customFormat="1" ht="14.25">
      <c r="A309" s="318" t="s">
        <v>357</v>
      </c>
      <c r="B309" s="229"/>
    </row>
    <row r="310" spans="1:2" s="109" customFormat="1" ht="14.25">
      <c r="A310" s="320" t="s">
        <v>358</v>
      </c>
      <c r="B310" s="229">
        <v>18</v>
      </c>
    </row>
    <row r="311" spans="1:2" s="109" customFormat="1" ht="14.25">
      <c r="A311" s="319" t="s">
        <v>359</v>
      </c>
      <c r="B311" s="229"/>
    </row>
    <row r="312" spans="1:2" s="109" customFormat="1" ht="14.25">
      <c r="A312" s="319" t="s">
        <v>360</v>
      </c>
      <c r="B312" s="229"/>
    </row>
    <row r="313" spans="1:2" s="109" customFormat="1" ht="14.25">
      <c r="A313" s="319" t="s">
        <v>361</v>
      </c>
      <c r="B313" s="229">
        <v>34</v>
      </c>
    </row>
    <row r="314" spans="1:2" s="109" customFormat="1" ht="14.25">
      <c r="A314" s="319" t="s">
        <v>362</v>
      </c>
      <c r="B314" s="229"/>
    </row>
    <row r="315" spans="1:2" s="109" customFormat="1" ht="14.25">
      <c r="A315" s="319" t="s">
        <v>363</v>
      </c>
      <c r="B315" s="229"/>
    </row>
    <row r="316" spans="1:2" s="109" customFormat="1" ht="14.25">
      <c r="A316" s="319" t="s">
        <v>223</v>
      </c>
      <c r="B316" s="229"/>
    </row>
    <row r="317" spans="1:2" s="109" customFormat="1" ht="14.25">
      <c r="A317" s="319" t="s">
        <v>190</v>
      </c>
      <c r="B317" s="229"/>
    </row>
    <row r="318" spans="1:2" s="109" customFormat="1" ht="14.25">
      <c r="A318" s="318" t="s">
        <v>364</v>
      </c>
      <c r="B318" s="229"/>
    </row>
    <row r="319" spans="1:2" s="109" customFormat="1" ht="14.25">
      <c r="A319" s="320" t="s">
        <v>365</v>
      </c>
      <c r="B319" s="229">
        <f>SUM(B320:B328)</f>
        <v>0</v>
      </c>
    </row>
    <row r="320" spans="1:2" s="109" customFormat="1" ht="14.25">
      <c r="A320" s="318" t="s">
        <v>181</v>
      </c>
      <c r="B320" s="229"/>
    </row>
    <row r="321" spans="1:2" s="109" customFormat="1" ht="14.25">
      <c r="A321" s="319" t="s">
        <v>182</v>
      </c>
      <c r="B321" s="229"/>
    </row>
    <row r="322" spans="1:2" s="109" customFormat="1" ht="14.25">
      <c r="A322" s="319" t="s">
        <v>183</v>
      </c>
      <c r="B322" s="229"/>
    </row>
    <row r="323" spans="1:2" s="109" customFormat="1" ht="14.25">
      <c r="A323" s="319" t="s">
        <v>366</v>
      </c>
      <c r="B323" s="229"/>
    </row>
    <row r="324" spans="1:2" s="109" customFormat="1" ht="14.25">
      <c r="A324" s="316" t="s">
        <v>367</v>
      </c>
      <c r="B324" s="229"/>
    </row>
    <row r="325" spans="1:2" s="109" customFormat="1" ht="14.25">
      <c r="A325" s="318" t="s">
        <v>368</v>
      </c>
      <c r="B325" s="229"/>
    </row>
    <row r="326" spans="1:2" s="109" customFormat="1" ht="14.25">
      <c r="A326" s="318" t="s">
        <v>223</v>
      </c>
      <c r="B326" s="229"/>
    </row>
    <row r="327" spans="1:2" s="109" customFormat="1" ht="14.25">
      <c r="A327" s="318" t="s">
        <v>190</v>
      </c>
      <c r="B327" s="229"/>
    </row>
    <row r="328" spans="1:2" s="109" customFormat="1" ht="14.25">
      <c r="A328" s="318" t="s">
        <v>369</v>
      </c>
      <c r="B328" s="229"/>
    </row>
    <row r="329" spans="1:2" s="109" customFormat="1" ht="14.25">
      <c r="A329" s="319" t="s">
        <v>370</v>
      </c>
      <c r="B329" s="229">
        <f>SUM(B330:B338)</f>
        <v>0</v>
      </c>
    </row>
    <row r="330" spans="1:2" s="109" customFormat="1" ht="14.25">
      <c r="A330" s="319" t="s">
        <v>181</v>
      </c>
      <c r="B330" s="229"/>
    </row>
    <row r="331" spans="1:2" s="109" customFormat="1" ht="14.25">
      <c r="A331" s="319" t="s">
        <v>182</v>
      </c>
      <c r="B331" s="229"/>
    </row>
    <row r="332" spans="1:2" s="109" customFormat="1" ht="14.25">
      <c r="A332" s="318" t="s">
        <v>183</v>
      </c>
      <c r="B332" s="229"/>
    </row>
    <row r="333" spans="1:2" s="109" customFormat="1" ht="14.25">
      <c r="A333" s="318" t="s">
        <v>371</v>
      </c>
      <c r="B333" s="229"/>
    </row>
    <row r="334" spans="1:2" s="109" customFormat="1" ht="14.25">
      <c r="A334" s="318" t="s">
        <v>372</v>
      </c>
      <c r="B334" s="229"/>
    </row>
    <row r="335" spans="1:2" s="109" customFormat="1" ht="14.25">
      <c r="A335" s="319" t="s">
        <v>373</v>
      </c>
      <c r="B335" s="229"/>
    </row>
    <row r="336" spans="1:2" s="109" customFormat="1" ht="14.25">
      <c r="A336" s="319" t="s">
        <v>223</v>
      </c>
      <c r="B336" s="229"/>
    </row>
    <row r="337" spans="1:2" s="109" customFormat="1" ht="14.25">
      <c r="A337" s="319" t="s">
        <v>190</v>
      </c>
      <c r="B337" s="229"/>
    </row>
    <row r="338" spans="1:2" s="109" customFormat="1" ht="14.25">
      <c r="A338" s="319" t="s">
        <v>374</v>
      </c>
      <c r="B338" s="229"/>
    </row>
    <row r="339" spans="1:2" s="109" customFormat="1" ht="14.25">
      <c r="A339" s="316" t="s">
        <v>375</v>
      </c>
      <c r="B339" s="229">
        <f>SUM(B340:B346)</f>
        <v>0</v>
      </c>
    </row>
    <row r="340" spans="1:2" s="109" customFormat="1" ht="14.25">
      <c r="A340" s="318" t="s">
        <v>181</v>
      </c>
      <c r="B340" s="229"/>
    </row>
    <row r="341" spans="1:2" s="109" customFormat="1" ht="14.25">
      <c r="A341" s="318" t="s">
        <v>182</v>
      </c>
      <c r="B341" s="229"/>
    </row>
    <row r="342" spans="1:2" s="109" customFormat="1" ht="14.25">
      <c r="A342" s="320" t="s">
        <v>183</v>
      </c>
      <c r="B342" s="229"/>
    </row>
    <row r="343" spans="1:2" s="109" customFormat="1" ht="14.25">
      <c r="A343" s="321" t="s">
        <v>376</v>
      </c>
      <c r="B343" s="229"/>
    </row>
    <row r="344" spans="1:2" s="109" customFormat="1" ht="14.25">
      <c r="A344" s="319" t="s">
        <v>377</v>
      </c>
      <c r="B344" s="229"/>
    </row>
    <row r="345" spans="1:2" s="109" customFormat="1" ht="14.25">
      <c r="A345" s="319" t="s">
        <v>190</v>
      </c>
      <c r="B345" s="229"/>
    </row>
    <row r="346" spans="1:2" s="109" customFormat="1" ht="14.25">
      <c r="A346" s="318" t="s">
        <v>378</v>
      </c>
      <c r="B346" s="229"/>
    </row>
    <row r="347" spans="1:2" s="109" customFormat="1" ht="14.25">
      <c r="A347" s="318" t="s">
        <v>379</v>
      </c>
      <c r="B347" s="229">
        <f>SUM(B348:B352)</f>
        <v>0</v>
      </c>
    </row>
    <row r="348" spans="1:2" s="109" customFormat="1" ht="14.25">
      <c r="A348" s="318" t="s">
        <v>181</v>
      </c>
      <c r="B348" s="229"/>
    </row>
    <row r="349" spans="1:2" s="109" customFormat="1" ht="14.25">
      <c r="A349" s="319" t="s">
        <v>182</v>
      </c>
      <c r="B349" s="229"/>
    </row>
    <row r="350" spans="1:2" s="109" customFormat="1" ht="14.25">
      <c r="A350" s="318" t="s">
        <v>223</v>
      </c>
      <c r="B350" s="229"/>
    </row>
    <row r="351" spans="1:2" s="109" customFormat="1" ht="14.25">
      <c r="A351" s="319" t="s">
        <v>380</v>
      </c>
      <c r="B351" s="229"/>
    </row>
    <row r="352" spans="1:2" s="109" customFormat="1" ht="14.25">
      <c r="A352" s="318" t="s">
        <v>381</v>
      </c>
      <c r="B352" s="229"/>
    </row>
    <row r="353" spans="1:2" s="109" customFormat="1" ht="14.25">
      <c r="A353" s="318" t="s">
        <v>382</v>
      </c>
      <c r="B353" s="229">
        <f>SUM(B354)</f>
        <v>0</v>
      </c>
    </row>
    <row r="354" spans="1:2" s="109" customFormat="1" ht="14.25">
      <c r="A354" s="318" t="s">
        <v>383</v>
      </c>
      <c r="B354" s="229"/>
    </row>
    <row r="355" spans="1:2" s="109" customFormat="1" ht="14.25">
      <c r="A355" s="316" t="s">
        <v>53</v>
      </c>
      <c r="B355" s="229">
        <f>SUM(B356,B361,B370,B376,B382,B386,B390,B394,B400,B407)</f>
        <v>22286</v>
      </c>
    </row>
    <row r="356" spans="1:2" s="109" customFormat="1" ht="14.25">
      <c r="A356" s="319" t="s">
        <v>384</v>
      </c>
      <c r="B356" s="229">
        <f>SUM(B357:B360)</f>
        <v>591</v>
      </c>
    </row>
    <row r="357" spans="1:2" s="109" customFormat="1" ht="14.25">
      <c r="A357" s="318" t="s">
        <v>181</v>
      </c>
      <c r="B357" s="229">
        <v>591</v>
      </c>
    </row>
    <row r="358" spans="1:2" s="109" customFormat="1" ht="14.25">
      <c r="A358" s="318" t="s">
        <v>182</v>
      </c>
      <c r="B358" s="229"/>
    </row>
    <row r="359" spans="1:2" s="109" customFormat="1" ht="14.25">
      <c r="A359" s="318" t="s">
        <v>183</v>
      </c>
      <c r="B359" s="229"/>
    </row>
    <row r="360" spans="1:2" s="109" customFormat="1" ht="14.25">
      <c r="A360" s="321" t="s">
        <v>385</v>
      </c>
      <c r="B360" s="229"/>
    </row>
    <row r="361" spans="1:2" s="109" customFormat="1" ht="14.25">
      <c r="A361" s="318" t="s">
        <v>386</v>
      </c>
      <c r="B361" s="229">
        <f>SUM(B362:B369)</f>
        <v>19422</v>
      </c>
    </row>
    <row r="362" spans="1:2" s="109" customFormat="1" ht="14.25">
      <c r="A362" s="318" t="s">
        <v>387</v>
      </c>
      <c r="B362" s="229">
        <v>347</v>
      </c>
    </row>
    <row r="363" spans="1:2" s="109" customFormat="1" ht="14.25">
      <c r="A363" s="318" t="s">
        <v>388</v>
      </c>
      <c r="B363" s="229">
        <v>18956</v>
      </c>
    </row>
    <row r="364" spans="1:2" s="109" customFormat="1" ht="14.25">
      <c r="A364" s="319" t="s">
        <v>389</v>
      </c>
      <c r="B364" s="229">
        <v>119</v>
      </c>
    </row>
    <row r="365" spans="1:2" s="109" customFormat="1" ht="14.25">
      <c r="A365" s="319" t="s">
        <v>390</v>
      </c>
      <c r="B365" s="229"/>
    </row>
    <row r="366" spans="1:2" s="109" customFormat="1" ht="14.25">
      <c r="A366" s="319" t="s">
        <v>391</v>
      </c>
      <c r="B366" s="229"/>
    </row>
    <row r="367" spans="1:2" s="109" customFormat="1" ht="14.25">
      <c r="A367" s="318" t="s">
        <v>392</v>
      </c>
      <c r="B367" s="229"/>
    </row>
    <row r="368" spans="1:2" s="109" customFormat="1" ht="14.25">
      <c r="A368" s="318" t="s">
        <v>393</v>
      </c>
      <c r="B368" s="229"/>
    </row>
    <row r="369" spans="1:2" s="109" customFormat="1" ht="14.25">
      <c r="A369" s="318" t="s">
        <v>394</v>
      </c>
      <c r="B369" s="229"/>
    </row>
    <row r="370" spans="1:2" s="109" customFormat="1" ht="14.25">
      <c r="A370" s="318" t="s">
        <v>395</v>
      </c>
      <c r="B370" s="229">
        <f>SUM(B371:B375)</f>
        <v>0</v>
      </c>
    </row>
    <row r="371" spans="1:2" s="109" customFormat="1" ht="14.25">
      <c r="A371" s="318" t="s">
        <v>396</v>
      </c>
      <c r="B371" s="229"/>
    </row>
    <row r="372" spans="1:2" s="109" customFormat="1" ht="14.25">
      <c r="A372" s="318" t="s">
        <v>397</v>
      </c>
      <c r="B372" s="229"/>
    </row>
    <row r="373" spans="1:2" s="109" customFormat="1" ht="14.25">
      <c r="A373" s="318" t="s">
        <v>398</v>
      </c>
      <c r="B373" s="229"/>
    </row>
    <row r="374" spans="1:2" s="109" customFormat="1" ht="14.25">
      <c r="A374" s="319" t="s">
        <v>399</v>
      </c>
      <c r="B374" s="229"/>
    </row>
    <row r="375" spans="1:2" s="109" customFormat="1" ht="14.25">
      <c r="A375" s="319" t="s">
        <v>400</v>
      </c>
      <c r="B375" s="229"/>
    </row>
    <row r="376" spans="1:2" s="109" customFormat="1" ht="14.25">
      <c r="A376" s="316" t="s">
        <v>401</v>
      </c>
      <c r="B376" s="229">
        <f>SUM(B377:B381)</f>
        <v>0</v>
      </c>
    </row>
    <row r="377" spans="1:2" s="109" customFormat="1" ht="14.25">
      <c r="A377" s="318" t="s">
        <v>402</v>
      </c>
      <c r="B377" s="229"/>
    </row>
    <row r="378" spans="1:2" s="109" customFormat="1" ht="14.25">
      <c r="A378" s="318" t="s">
        <v>403</v>
      </c>
      <c r="B378" s="229"/>
    </row>
    <row r="379" spans="1:2" s="109" customFormat="1" ht="14.25">
      <c r="A379" s="318" t="s">
        <v>404</v>
      </c>
      <c r="B379" s="229"/>
    </row>
    <row r="380" spans="1:2" s="109" customFormat="1" ht="14.25">
      <c r="A380" s="319" t="s">
        <v>405</v>
      </c>
      <c r="B380" s="229"/>
    </row>
    <row r="381" spans="1:2" s="109" customFormat="1" ht="14.25">
      <c r="A381" s="319" t="s">
        <v>406</v>
      </c>
      <c r="B381" s="229"/>
    </row>
    <row r="382" spans="1:2" s="109" customFormat="1" ht="14.25">
      <c r="A382" s="319" t="s">
        <v>407</v>
      </c>
      <c r="B382" s="229">
        <f>SUM(B383:B385)</f>
        <v>0</v>
      </c>
    </row>
    <row r="383" spans="1:2" s="109" customFormat="1" ht="14.25">
      <c r="A383" s="318" t="s">
        <v>408</v>
      </c>
      <c r="B383" s="229"/>
    </row>
    <row r="384" spans="1:2" s="109" customFormat="1" ht="14.25">
      <c r="A384" s="318" t="s">
        <v>409</v>
      </c>
      <c r="B384" s="229"/>
    </row>
    <row r="385" spans="1:2" s="109" customFormat="1" ht="14.25">
      <c r="A385" s="318" t="s">
        <v>410</v>
      </c>
      <c r="B385" s="229"/>
    </row>
    <row r="386" spans="1:2" s="109" customFormat="1" ht="14.25">
      <c r="A386" s="319" t="s">
        <v>411</v>
      </c>
      <c r="B386" s="229">
        <f>SUM(B387:B389)</f>
        <v>0</v>
      </c>
    </row>
    <row r="387" spans="1:2" s="109" customFormat="1" ht="14.25">
      <c r="A387" s="319" t="s">
        <v>412</v>
      </c>
      <c r="B387" s="229"/>
    </row>
    <row r="388" spans="1:2" s="109" customFormat="1" ht="14.25">
      <c r="A388" s="319" t="s">
        <v>413</v>
      </c>
      <c r="B388" s="229"/>
    </row>
    <row r="389" spans="1:2" s="109" customFormat="1" ht="14.25">
      <c r="A389" s="316" t="s">
        <v>414</v>
      </c>
      <c r="B389" s="229"/>
    </row>
    <row r="390" spans="1:2" s="109" customFormat="1" ht="14.25">
      <c r="A390" s="318" t="s">
        <v>415</v>
      </c>
      <c r="B390" s="229">
        <f>SUM(B391:B393)</f>
        <v>0</v>
      </c>
    </row>
    <row r="391" spans="1:2" s="109" customFormat="1" ht="14.25">
      <c r="A391" s="318" t="s">
        <v>416</v>
      </c>
      <c r="B391" s="229"/>
    </row>
    <row r="392" spans="1:2" s="109" customFormat="1" ht="14.25">
      <c r="A392" s="318" t="s">
        <v>417</v>
      </c>
      <c r="B392" s="229"/>
    </row>
    <row r="393" spans="1:2" s="109" customFormat="1" ht="14.25">
      <c r="A393" s="319" t="s">
        <v>418</v>
      </c>
      <c r="B393" s="229"/>
    </row>
    <row r="394" spans="1:2" s="109" customFormat="1" ht="14.25">
      <c r="A394" s="319" t="s">
        <v>419</v>
      </c>
      <c r="B394" s="229">
        <f>SUM(B395:B399)</f>
        <v>217</v>
      </c>
    </row>
    <row r="395" spans="1:2" s="109" customFormat="1" ht="14.25">
      <c r="A395" s="319" t="s">
        <v>420</v>
      </c>
      <c r="B395" s="229">
        <v>217</v>
      </c>
    </row>
    <row r="396" spans="1:2" s="109" customFormat="1" ht="14.25">
      <c r="A396" s="318" t="s">
        <v>421</v>
      </c>
      <c r="B396" s="229"/>
    </row>
    <row r="397" spans="1:2" s="109" customFormat="1" ht="14.25">
      <c r="A397" s="318" t="s">
        <v>422</v>
      </c>
      <c r="B397" s="229"/>
    </row>
    <row r="398" spans="1:2" s="109" customFormat="1" ht="14.25">
      <c r="A398" s="318" t="s">
        <v>423</v>
      </c>
      <c r="B398" s="229"/>
    </row>
    <row r="399" spans="1:2" s="109" customFormat="1" ht="14.25">
      <c r="A399" s="318" t="s">
        <v>424</v>
      </c>
      <c r="B399" s="229"/>
    </row>
    <row r="400" spans="1:2" s="109" customFormat="1" ht="14.25">
      <c r="A400" s="318" t="s">
        <v>425</v>
      </c>
      <c r="B400" s="229">
        <f>SUM(B401:B406)</f>
        <v>1742</v>
      </c>
    </row>
    <row r="401" spans="1:2" s="109" customFormat="1" ht="14.25">
      <c r="A401" s="319" t="s">
        <v>426</v>
      </c>
      <c r="B401" s="229"/>
    </row>
    <row r="402" spans="1:2" s="109" customFormat="1" ht="14.25">
      <c r="A402" s="319" t="s">
        <v>427</v>
      </c>
      <c r="B402" s="229"/>
    </row>
    <row r="403" spans="1:2" s="109" customFormat="1" ht="14.25">
      <c r="A403" s="319" t="s">
        <v>428</v>
      </c>
      <c r="B403" s="229"/>
    </row>
    <row r="404" spans="1:2" s="109" customFormat="1" ht="14.25">
      <c r="A404" s="316" t="s">
        <v>429</v>
      </c>
      <c r="B404" s="229"/>
    </row>
    <row r="405" spans="1:2" s="109" customFormat="1" ht="14.25">
      <c r="A405" s="318" t="s">
        <v>430</v>
      </c>
      <c r="B405" s="229"/>
    </row>
    <row r="406" spans="1:2" s="109" customFormat="1" ht="14.25">
      <c r="A406" s="318" t="s">
        <v>431</v>
      </c>
      <c r="B406" s="229">
        <v>1742</v>
      </c>
    </row>
    <row r="407" spans="1:2" s="109" customFormat="1" ht="14.25">
      <c r="A407" s="318" t="s">
        <v>432</v>
      </c>
      <c r="B407" s="229">
        <v>314</v>
      </c>
    </row>
    <row r="408" spans="1:2" s="109" customFormat="1" ht="14.25">
      <c r="A408" s="316" t="s">
        <v>55</v>
      </c>
      <c r="B408" s="229">
        <f>SUM(B409,B414,B422,B428,B432,B437,B442,B449,B453,B457)</f>
        <v>714</v>
      </c>
    </row>
    <row r="409" spans="1:2" s="109" customFormat="1" ht="14.25">
      <c r="A409" s="319" t="s">
        <v>433</v>
      </c>
      <c r="B409" s="229">
        <f>SUM(B410:B413)</f>
        <v>133</v>
      </c>
    </row>
    <row r="410" spans="1:2" s="109" customFormat="1" ht="14.25">
      <c r="A410" s="318" t="s">
        <v>181</v>
      </c>
      <c r="B410" s="229">
        <v>133</v>
      </c>
    </row>
    <row r="411" spans="1:2" s="109" customFormat="1" ht="14.25">
      <c r="A411" s="318" t="s">
        <v>182</v>
      </c>
      <c r="B411" s="229"/>
    </row>
    <row r="412" spans="1:2" s="109" customFormat="1" ht="14.25">
      <c r="A412" s="318" t="s">
        <v>183</v>
      </c>
      <c r="B412" s="229"/>
    </row>
    <row r="413" spans="1:2" s="109" customFormat="1" ht="14.25">
      <c r="A413" s="319" t="s">
        <v>434</v>
      </c>
      <c r="B413" s="229"/>
    </row>
    <row r="414" spans="1:2" s="109" customFormat="1" ht="14.25">
      <c r="A414" s="318" t="s">
        <v>435</v>
      </c>
      <c r="B414" s="229">
        <f>SUM(B415:B421)</f>
        <v>0</v>
      </c>
    </row>
    <row r="415" spans="1:2" s="109" customFormat="1" ht="14.25">
      <c r="A415" s="318" t="s">
        <v>436</v>
      </c>
      <c r="B415" s="229"/>
    </row>
    <row r="416" spans="1:2" s="109" customFormat="1" ht="14.25">
      <c r="A416" s="316" t="s">
        <v>437</v>
      </c>
      <c r="B416" s="229"/>
    </row>
    <row r="417" spans="1:2" s="109" customFormat="1" ht="14.25">
      <c r="A417" s="318" t="s">
        <v>438</v>
      </c>
      <c r="B417" s="229"/>
    </row>
    <row r="418" spans="1:2" s="109" customFormat="1" ht="14.25">
      <c r="A418" s="318" t="s">
        <v>439</v>
      </c>
      <c r="B418" s="229"/>
    </row>
    <row r="419" spans="1:2" s="109" customFormat="1" ht="14.25">
      <c r="A419" s="318" t="s">
        <v>440</v>
      </c>
      <c r="B419" s="229"/>
    </row>
    <row r="420" spans="1:2" s="109" customFormat="1" ht="14.25">
      <c r="A420" s="319" t="s">
        <v>441</v>
      </c>
      <c r="B420" s="229"/>
    </row>
    <row r="421" spans="1:2" s="109" customFormat="1" ht="14.25">
      <c r="A421" s="319" t="s">
        <v>442</v>
      </c>
      <c r="B421" s="229"/>
    </row>
    <row r="422" spans="1:2" s="109" customFormat="1" ht="14.25">
      <c r="A422" s="319" t="s">
        <v>443</v>
      </c>
      <c r="B422" s="229">
        <f>SUM(B423:B427)</f>
        <v>0</v>
      </c>
    </row>
    <row r="423" spans="1:2" s="109" customFormat="1" ht="14.25">
      <c r="A423" s="318" t="s">
        <v>436</v>
      </c>
      <c r="B423" s="229"/>
    </row>
    <row r="424" spans="1:2" s="109" customFormat="1" ht="14.25">
      <c r="A424" s="318" t="s">
        <v>444</v>
      </c>
      <c r="B424" s="229"/>
    </row>
    <row r="425" spans="1:2" s="109" customFormat="1" ht="14.25">
      <c r="A425" s="318" t="s">
        <v>445</v>
      </c>
      <c r="B425" s="229"/>
    </row>
    <row r="426" spans="1:2" s="109" customFormat="1" ht="14.25">
      <c r="A426" s="319" t="s">
        <v>446</v>
      </c>
      <c r="B426" s="229"/>
    </row>
    <row r="427" spans="1:2" s="109" customFormat="1" ht="14.25">
      <c r="A427" s="319" t="s">
        <v>447</v>
      </c>
      <c r="B427" s="229"/>
    </row>
    <row r="428" spans="1:2" s="109" customFormat="1" ht="14.25">
      <c r="A428" s="319" t="s">
        <v>448</v>
      </c>
      <c r="B428" s="229">
        <f>SUM(B429:B431)</f>
        <v>483</v>
      </c>
    </row>
    <row r="429" spans="1:2" s="109" customFormat="1" ht="14.25">
      <c r="A429" s="316" t="s">
        <v>436</v>
      </c>
      <c r="B429" s="229">
        <v>10</v>
      </c>
    </row>
    <row r="430" spans="1:2" s="109" customFormat="1" ht="14.25">
      <c r="A430" s="318" t="s">
        <v>449</v>
      </c>
      <c r="B430" s="229"/>
    </row>
    <row r="431" spans="1:2" s="109" customFormat="1" ht="14.25">
      <c r="A431" s="319" t="s">
        <v>450</v>
      </c>
      <c r="B431" s="229">
        <v>473</v>
      </c>
    </row>
    <row r="432" spans="1:2" s="109" customFormat="1" ht="14.25">
      <c r="A432" s="319" t="s">
        <v>451</v>
      </c>
      <c r="B432" s="229">
        <f>SUM(B433:B436)</f>
        <v>0</v>
      </c>
    </row>
    <row r="433" spans="1:2" s="109" customFormat="1" ht="14.25">
      <c r="A433" s="319" t="s">
        <v>436</v>
      </c>
      <c r="B433" s="229"/>
    </row>
    <row r="434" spans="1:2" s="109" customFormat="1" ht="14.25">
      <c r="A434" s="318" t="s">
        <v>452</v>
      </c>
      <c r="B434" s="229"/>
    </row>
    <row r="435" spans="1:2" s="109" customFormat="1" ht="14.25">
      <c r="A435" s="318" t="s">
        <v>453</v>
      </c>
      <c r="B435" s="229"/>
    </row>
    <row r="436" spans="1:2" s="109" customFormat="1" ht="14.25">
      <c r="A436" s="318" t="s">
        <v>454</v>
      </c>
      <c r="B436" s="229"/>
    </row>
    <row r="437" spans="1:2" s="109" customFormat="1" ht="14.25">
      <c r="A437" s="319" t="s">
        <v>455</v>
      </c>
      <c r="B437" s="229">
        <f>SUM(B438:B441)</f>
        <v>3</v>
      </c>
    </row>
    <row r="438" spans="1:2" s="109" customFormat="1" ht="14.25">
      <c r="A438" s="319" t="s">
        <v>456</v>
      </c>
      <c r="B438" s="229"/>
    </row>
    <row r="439" spans="1:2" s="109" customFormat="1" ht="14.25">
      <c r="A439" s="319" t="s">
        <v>457</v>
      </c>
      <c r="B439" s="229"/>
    </row>
    <row r="440" spans="1:2" s="109" customFormat="1" ht="14.25">
      <c r="A440" s="319" t="s">
        <v>458</v>
      </c>
      <c r="B440" s="229"/>
    </row>
    <row r="441" spans="1:2" s="109" customFormat="1" ht="14.25">
      <c r="A441" s="319" t="s">
        <v>459</v>
      </c>
      <c r="B441" s="229">
        <v>3</v>
      </c>
    </row>
    <row r="442" spans="1:2" s="109" customFormat="1" ht="14.25">
      <c r="A442" s="318" t="s">
        <v>460</v>
      </c>
      <c r="B442" s="229">
        <f>SUM(B443:B448)</f>
        <v>95</v>
      </c>
    </row>
    <row r="443" spans="1:2" s="109" customFormat="1" ht="14.25">
      <c r="A443" s="318" t="s">
        <v>436</v>
      </c>
      <c r="B443" s="229"/>
    </row>
    <row r="444" spans="1:2" s="109" customFormat="1" ht="14.25">
      <c r="A444" s="319" t="s">
        <v>461</v>
      </c>
      <c r="B444" s="229"/>
    </row>
    <row r="445" spans="1:2" s="109" customFormat="1" ht="14.25">
      <c r="A445" s="319" t="s">
        <v>462</v>
      </c>
      <c r="B445" s="229"/>
    </row>
    <row r="446" spans="1:2" s="109" customFormat="1" ht="14.25">
      <c r="A446" s="319" t="s">
        <v>463</v>
      </c>
      <c r="B446" s="229"/>
    </row>
    <row r="447" spans="1:2" s="109" customFormat="1" ht="14.25">
      <c r="A447" s="318" t="s">
        <v>464</v>
      </c>
      <c r="B447" s="229"/>
    </row>
    <row r="448" spans="1:2" s="109" customFormat="1" ht="14.25">
      <c r="A448" s="318" t="s">
        <v>465</v>
      </c>
      <c r="B448" s="229">
        <v>95</v>
      </c>
    </row>
    <row r="449" spans="1:2" s="109" customFormat="1" ht="14.25">
      <c r="A449" s="318" t="s">
        <v>466</v>
      </c>
      <c r="B449" s="229">
        <f>SUM(B450:B452)</f>
        <v>0</v>
      </c>
    </row>
    <row r="450" spans="1:2" s="109" customFormat="1" ht="14.25">
      <c r="A450" s="319" t="s">
        <v>467</v>
      </c>
      <c r="B450" s="229"/>
    </row>
    <row r="451" spans="1:2" s="109" customFormat="1" ht="14.25">
      <c r="A451" s="319" t="s">
        <v>468</v>
      </c>
      <c r="B451" s="229"/>
    </row>
    <row r="452" spans="1:2" s="109" customFormat="1" ht="14.25">
      <c r="A452" s="319" t="s">
        <v>469</v>
      </c>
      <c r="B452" s="229"/>
    </row>
    <row r="453" spans="1:2" s="109" customFormat="1" ht="14.25">
      <c r="A453" s="316" t="s">
        <v>470</v>
      </c>
      <c r="B453" s="229">
        <f>SUM(B454:B456)</f>
        <v>0</v>
      </c>
    </row>
    <row r="454" spans="1:2" s="109" customFormat="1" ht="14.25">
      <c r="A454" s="319" t="s">
        <v>471</v>
      </c>
      <c r="B454" s="229"/>
    </row>
    <row r="455" spans="1:2" s="109" customFormat="1" ht="14.25">
      <c r="A455" s="319" t="s">
        <v>472</v>
      </c>
      <c r="B455" s="229"/>
    </row>
    <row r="456" spans="1:2" s="109" customFormat="1" ht="14.25">
      <c r="A456" s="319" t="s">
        <v>473</v>
      </c>
      <c r="B456" s="229"/>
    </row>
    <row r="457" spans="1:2" s="109" customFormat="1" ht="14.25">
      <c r="A457" s="318" t="s">
        <v>474</v>
      </c>
      <c r="B457" s="229">
        <f>SUM(B458:B461)</f>
        <v>0</v>
      </c>
    </row>
    <row r="458" spans="1:2" s="109" customFormat="1" ht="14.25">
      <c r="A458" s="318" t="s">
        <v>475</v>
      </c>
      <c r="B458" s="229"/>
    </row>
    <row r="459" spans="1:2" s="109" customFormat="1" ht="14.25">
      <c r="A459" s="319" t="s">
        <v>476</v>
      </c>
      <c r="B459" s="229"/>
    </row>
    <row r="460" spans="1:2" s="109" customFormat="1" ht="14.25">
      <c r="A460" s="319" t="s">
        <v>477</v>
      </c>
      <c r="B460" s="229"/>
    </row>
    <row r="461" spans="1:2" s="109" customFormat="1" ht="14.25">
      <c r="A461" s="319" t="s">
        <v>478</v>
      </c>
      <c r="B461" s="229"/>
    </row>
    <row r="462" spans="1:2" s="109" customFormat="1" ht="14.25">
      <c r="A462" s="316" t="s">
        <v>56</v>
      </c>
      <c r="B462" s="229">
        <f>SUM(B463,B479,B487,B498,B507,B515)</f>
        <v>439</v>
      </c>
    </row>
    <row r="463" spans="1:2" s="109" customFormat="1" ht="14.25">
      <c r="A463" s="316" t="s">
        <v>479</v>
      </c>
      <c r="B463" s="229">
        <f>SUM(B464:B478)</f>
        <v>437</v>
      </c>
    </row>
    <row r="464" spans="1:2" s="109" customFormat="1" ht="14.25">
      <c r="A464" s="316" t="s">
        <v>181</v>
      </c>
      <c r="B464" s="229">
        <v>379</v>
      </c>
    </row>
    <row r="465" spans="1:2" s="109" customFormat="1" ht="14.25">
      <c r="A465" s="316" t="s">
        <v>182</v>
      </c>
      <c r="B465" s="229"/>
    </row>
    <row r="466" spans="1:2" s="109" customFormat="1" ht="14.25">
      <c r="A466" s="316" t="s">
        <v>183</v>
      </c>
      <c r="B466" s="229"/>
    </row>
    <row r="467" spans="1:2" s="109" customFormat="1" ht="14.25">
      <c r="A467" s="316" t="s">
        <v>480</v>
      </c>
      <c r="B467" s="229">
        <v>24</v>
      </c>
    </row>
    <row r="468" spans="1:2" s="109" customFormat="1" ht="14.25">
      <c r="A468" s="316" t="s">
        <v>481</v>
      </c>
      <c r="B468" s="229"/>
    </row>
    <row r="469" spans="1:2" s="109" customFormat="1" ht="14.25">
      <c r="A469" s="316" t="s">
        <v>482</v>
      </c>
      <c r="B469" s="229"/>
    </row>
    <row r="470" spans="1:2" s="109" customFormat="1" ht="14.25">
      <c r="A470" s="316" t="s">
        <v>483</v>
      </c>
      <c r="B470" s="229"/>
    </row>
    <row r="471" spans="1:2" s="109" customFormat="1" ht="14.25">
      <c r="A471" s="316" t="s">
        <v>484</v>
      </c>
      <c r="B471" s="229"/>
    </row>
    <row r="472" spans="1:2" s="109" customFormat="1" ht="14.25">
      <c r="A472" s="316" t="s">
        <v>485</v>
      </c>
      <c r="B472" s="229">
        <v>5</v>
      </c>
    </row>
    <row r="473" spans="1:2" s="109" customFormat="1" ht="14.25">
      <c r="A473" s="316" t="s">
        <v>486</v>
      </c>
      <c r="B473" s="229"/>
    </row>
    <row r="474" spans="1:2" s="109" customFormat="1" ht="14.25">
      <c r="A474" s="316" t="s">
        <v>487</v>
      </c>
      <c r="B474" s="229"/>
    </row>
    <row r="475" spans="1:2" s="109" customFormat="1" ht="14.25">
      <c r="A475" s="316" t="s">
        <v>488</v>
      </c>
      <c r="B475" s="229"/>
    </row>
    <row r="476" spans="1:2" s="109" customFormat="1" ht="14.25">
      <c r="A476" s="316" t="s">
        <v>489</v>
      </c>
      <c r="B476" s="229"/>
    </row>
    <row r="477" spans="1:2" s="109" customFormat="1" ht="14.25">
      <c r="A477" s="316" t="s">
        <v>490</v>
      </c>
      <c r="B477" s="229"/>
    </row>
    <row r="478" spans="1:2" s="109" customFormat="1" ht="14.25">
      <c r="A478" s="316" t="s">
        <v>491</v>
      </c>
      <c r="B478" s="229">
        <v>29</v>
      </c>
    </row>
    <row r="479" spans="1:2" s="109" customFormat="1" ht="14.25">
      <c r="A479" s="316" t="s">
        <v>492</v>
      </c>
      <c r="B479" s="229">
        <f>SUM(B480:B486)</f>
        <v>0</v>
      </c>
    </row>
    <row r="480" spans="1:2" s="109" customFormat="1" ht="14.25">
      <c r="A480" s="316" t="s">
        <v>181</v>
      </c>
      <c r="B480" s="229"/>
    </row>
    <row r="481" spans="1:2" s="109" customFormat="1" ht="14.25">
      <c r="A481" s="316" t="s">
        <v>182</v>
      </c>
      <c r="B481" s="229"/>
    </row>
    <row r="482" spans="1:2" s="109" customFormat="1" ht="14.25">
      <c r="A482" s="316" t="s">
        <v>183</v>
      </c>
      <c r="B482" s="229"/>
    </row>
    <row r="483" spans="1:2" s="109" customFormat="1" ht="14.25">
      <c r="A483" s="316" t="s">
        <v>493</v>
      </c>
      <c r="B483" s="229"/>
    </row>
    <row r="484" spans="1:2" s="109" customFormat="1" ht="14.25">
      <c r="A484" s="316" t="s">
        <v>494</v>
      </c>
      <c r="B484" s="229"/>
    </row>
    <row r="485" spans="1:2" s="109" customFormat="1" ht="14.25">
      <c r="A485" s="316" t="s">
        <v>495</v>
      </c>
      <c r="B485" s="229"/>
    </row>
    <row r="486" spans="1:2" s="109" customFormat="1" ht="14.25">
      <c r="A486" s="316" t="s">
        <v>496</v>
      </c>
      <c r="B486" s="229"/>
    </row>
    <row r="487" spans="1:2" s="109" customFormat="1" ht="14.25">
      <c r="A487" s="316" t="s">
        <v>497</v>
      </c>
      <c r="B487" s="229">
        <f>SUM(B488:B497)</f>
        <v>0</v>
      </c>
    </row>
    <row r="488" spans="1:2" s="109" customFormat="1" ht="14.25">
      <c r="A488" s="316" t="s">
        <v>181</v>
      </c>
      <c r="B488" s="229"/>
    </row>
    <row r="489" spans="1:2" s="109" customFormat="1" ht="14.25">
      <c r="A489" s="316" t="s">
        <v>182</v>
      </c>
      <c r="B489" s="229"/>
    </row>
    <row r="490" spans="1:2" s="109" customFormat="1" ht="14.25">
      <c r="A490" s="316" t="s">
        <v>183</v>
      </c>
      <c r="B490" s="229"/>
    </row>
    <row r="491" spans="1:2" s="109" customFormat="1" ht="14.25">
      <c r="A491" s="316" t="s">
        <v>498</v>
      </c>
      <c r="B491" s="229"/>
    </row>
    <row r="492" spans="1:2" s="109" customFormat="1" ht="14.25">
      <c r="A492" s="316" t="s">
        <v>499</v>
      </c>
      <c r="B492" s="229"/>
    </row>
    <row r="493" spans="1:2" s="109" customFormat="1" ht="14.25">
      <c r="A493" s="316" t="s">
        <v>500</v>
      </c>
      <c r="B493" s="229"/>
    </row>
    <row r="494" spans="1:2" s="109" customFormat="1" ht="14.25">
      <c r="A494" s="316" t="s">
        <v>501</v>
      </c>
      <c r="B494" s="229"/>
    </row>
    <row r="495" spans="1:2" s="109" customFormat="1" ht="14.25">
      <c r="A495" s="316" t="s">
        <v>502</v>
      </c>
      <c r="B495" s="229"/>
    </row>
    <row r="496" spans="1:2" s="109" customFormat="1" ht="14.25">
      <c r="A496" s="316" t="s">
        <v>503</v>
      </c>
      <c r="B496" s="229"/>
    </row>
    <row r="497" spans="1:2" s="109" customFormat="1" ht="14.25">
      <c r="A497" s="316" t="s">
        <v>504</v>
      </c>
      <c r="B497" s="229"/>
    </row>
    <row r="498" spans="1:2" s="109" customFormat="1" ht="14.25">
      <c r="A498" s="316" t="s">
        <v>505</v>
      </c>
      <c r="B498" s="229">
        <f>SUM(B499:B506)</f>
        <v>2</v>
      </c>
    </row>
    <row r="499" spans="1:2" s="109" customFormat="1" ht="14.25">
      <c r="A499" s="316" t="s">
        <v>181</v>
      </c>
      <c r="B499" s="229"/>
    </row>
    <row r="500" spans="1:2" s="109" customFormat="1" ht="14.25">
      <c r="A500" s="316" t="s">
        <v>506</v>
      </c>
      <c r="B500" s="229"/>
    </row>
    <row r="501" spans="1:2" s="109" customFormat="1" ht="14.25">
      <c r="A501" s="316" t="s">
        <v>183</v>
      </c>
      <c r="B501" s="229"/>
    </row>
    <row r="502" spans="1:2" s="109" customFormat="1" ht="14.25">
      <c r="A502" s="316" t="s">
        <v>507</v>
      </c>
      <c r="B502" s="229"/>
    </row>
    <row r="503" spans="1:2" s="109" customFormat="1" ht="14.25">
      <c r="A503" s="316" t="s">
        <v>508</v>
      </c>
      <c r="B503" s="229"/>
    </row>
    <row r="504" spans="1:2" s="109" customFormat="1" ht="14.25">
      <c r="A504" s="316" t="s">
        <v>509</v>
      </c>
      <c r="B504" s="229"/>
    </row>
    <row r="505" spans="1:2" s="109" customFormat="1" ht="14.25">
      <c r="A505" s="316" t="s">
        <v>510</v>
      </c>
      <c r="B505" s="229">
        <v>2</v>
      </c>
    </row>
    <row r="506" spans="1:2" s="109" customFormat="1" ht="14.25">
      <c r="A506" s="316" t="s">
        <v>511</v>
      </c>
      <c r="B506" s="229"/>
    </row>
    <row r="507" spans="1:2" s="109" customFormat="1" ht="14.25">
      <c r="A507" s="316" t="s">
        <v>512</v>
      </c>
      <c r="B507" s="229">
        <f>SUM(B508:B514)</f>
        <v>0</v>
      </c>
    </row>
    <row r="508" spans="1:2" s="109" customFormat="1" ht="14.25">
      <c r="A508" s="316" t="s">
        <v>181</v>
      </c>
      <c r="B508" s="229"/>
    </row>
    <row r="509" spans="1:2" s="109" customFormat="1" ht="14.25">
      <c r="A509" s="316" t="s">
        <v>182</v>
      </c>
      <c r="B509" s="229"/>
    </row>
    <row r="510" spans="1:2" s="109" customFormat="1" ht="14.25">
      <c r="A510" s="316" t="s">
        <v>183</v>
      </c>
      <c r="B510" s="229"/>
    </row>
    <row r="511" spans="1:2" s="109" customFormat="1" ht="14.25">
      <c r="A511" s="316" t="s">
        <v>513</v>
      </c>
      <c r="B511" s="229"/>
    </row>
    <row r="512" spans="1:2" s="109" customFormat="1" ht="14.25">
      <c r="A512" s="316" t="s">
        <v>514</v>
      </c>
      <c r="B512" s="229"/>
    </row>
    <row r="513" spans="1:2" s="109" customFormat="1" ht="14.25">
      <c r="A513" s="316" t="s">
        <v>515</v>
      </c>
      <c r="B513" s="229"/>
    </row>
    <row r="514" spans="1:2" s="109" customFormat="1" ht="14.25">
      <c r="A514" s="316" t="s">
        <v>516</v>
      </c>
      <c r="B514" s="229"/>
    </row>
    <row r="515" spans="1:2" s="109" customFormat="1" ht="14.25">
      <c r="A515" s="316" t="s">
        <v>517</v>
      </c>
      <c r="B515" s="229">
        <f>SUM(B516:B518)</f>
        <v>0</v>
      </c>
    </row>
    <row r="516" spans="1:2" s="109" customFormat="1" ht="14.25">
      <c r="A516" s="316" t="s">
        <v>518</v>
      </c>
      <c r="B516" s="229"/>
    </row>
    <row r="517" spans="1:2" s="109" customFormat="1" ht="14.25">
      <c r="A517" s="316" t="s">
        <v>519</v>
      </c>
      <c r="B517" s="229"/>
    </row>
    <row r="518" spans="1:2" s="109" customFormat="1" ht="14.25">
      <c r="A518" s="316" t="s">
        <v>520</v>
      </c>
      <c r="B518" s="229"/>
    </row>
    <row r="519" spans="1:2" s="109" customFormat="1" ht="14.25">
      <c r="A519" s="316" t="s">
        <v>57</v>
      </c>
      <c r="B519" s="229">
        <f>SUM(B520,B534,B542,B544,B552,B556,B566,B574,B581,B589,B598,B603,B606,B609,B612,B615,B618,B622,B627,B635,B638)</f>
        <v>21637</v>
      </c>
    </row>
    <row r="520" spans="1:2" s="109" customFormat="1" ht="14.25">
      <c r="A520" s="316" t="s">
        <v>521</v>
      </c>
      <c r="B520" s="229">
        <f>SUM(B521:B533)</f>
        <v>4066</v>
      </c>
    </row>
    <row r="521" spans="1:2" s="109" customFormat="1" ht="14.25">
      <c r="A521" s="316" t="s">
        <v>181</v>
      </c>
      <c r="B521" s="229">
        <v>4045</v>
      </c>
    </row>
    <row r="522" spans="1:2" s="109" customFormat="1" ht="14.25">
      <c r="A522" s="316" t="s">
        <v>182</v>
      </c>
      <c r="B522" s="229"/>
    </row>
    <row r="523" spans="1:2" s="109" customFormat="1" ht="14.25">
      <c r="A523" s="316" t="s">
        <v>183</v>
      </c>
      <c r="B523" s="229"/>
    </row>
    <row r="524" spans="1:2" s="109" customFormat="1" ht="14.25">
      <c r="A524" s="316" t="s">
        <v>522</v>
      </c>
      <c r="B524" s="229"/>
    </row>
    <row r="525" spans="1:2" s="109" customFormat="1" ht="14.25">
      <c r="A525" s="316" t="s">
        <v>523</v>
      </c>
      <c r="B525" s="229"/>
    </row>
    <row r="526" spans="1:2" s="109" customFormat="1" ht="14.25">
      <c r="A526" s="316" t="s">
        <v>524</v>
      </c>
      <c r="B526" s="229"/>
    </row>
    <row r="527" spans="1:2" s="109" customFormat="1" ht="14.25">
      <c r="A527" s="316" t="s">
        <v>525</v>
      </c>
      <c r="B527" s="229"/>
    </row>
    <row r="528" spans="1:2" s="109" customFormat="1" ht="14.25">
      <c r="A528" s="316" t="s">
        <v>223</v>
      </c>
      <c r="B528" s="229"/>
    </row>
    <row r="529" spans="1:2" s="109" customFormat="1" ht="14.25">
      <c r="A529" s="316" t="s">
        <v>526</v>
      </c>
      <c r="B529" s="229"/>
    </row>
    <row r="530" spans="1:2" s="109" customFormat="1" ht="14.25">
      <c r="A530" s="316" t="s">
        <v>527</v>
      </c>
      <c r="B530" s="229"/>
    </row>
    <row r="531" spans="1:2" s="109" customFormat="1" ht="14.25">
      <c r="A531" s="316" t="s">
        <v>528</v>
      </c>
      <c r="B531" s="229"/>
    </row>
    <row r="532" spans="1:2" s="109" customFormat="1" ht="14.25">
      <c r="A532" s="316" t="s">
        <v>529</v>
      </c>
      <c r="B532" s="229"/>
    </row>
    <row r="533" spans="1:2" s="109" customFormat="1" ht="14.25">
      <c r="A533" s="316" t="s">
        <v>530</v>
      </c>
      <c r="B533" s="229">
        <v>21</v>
      </c>
    </row>
    <row r="534" spans="1:2" s="109" customFormat="1" ht="14.25">
      <c r="A534" s="316" t="s">
        <v>531</v>
      </c>
      <c r="B534" s="229">
        <f>SUM(B535:B541)</f>
        <v>333</v>
      </c>
    </row>
    <row r="535" spans="1:2" s="109" customFormat="1" ht="14.25">
      <c r="A535" s="316" t="s">
        <v>181</v>
      </c>
      <c r="B535" s="229">
        <v>328</v>
      </c>
    </row>
    <row r="536" spans="1:2" s="109" customFormat="1" ht="14.25">
      <c r="A536" s="316" t="s">
        <v>182</v>
      </c>
      <c r="B536" s="229"/>
    </row>
    <row r="537" spans="1:2" s="109" customFormat="1" ht="14.25">
      <c r="A537" s="316" t="s">
        <v>183</v>
      </c>
      <c r="B537" s="229"/>
    </row>
    <row r="538" spans="1:2" s="109" customFormat="1" ht="14.25">
      <c r="A538" s="316" t="s">
        <v>532</v>
      </c>
      <c r="B538" s="229"/>
    </row>
    <row r="539" spans="1:2" s="109" customFormat="1" ht="14.25">
      <c r="A539" s="316" t="s">
        <v>533</v>
      </c>
      <c r="B539" s="229"/>
    </row>
    <row r="540" spans="1:2" s="109" customFormat="1" ht="14.25">
      <c r="A540" s="316" t="s">
        <v>534</v>
      </c>
      <c r="B540" s="229"/>
    </row>
    <row r="541" spans="1:2" s="109" customFormat="1" ht="14.25">
      <c r="A541" s="316" t="s">
        <v>535</v>
      </c>
      <c r="B541" s="229">
        <v>5</v>
      </c>
    </row>
    <row r="542" spans="1:2" s="109" customFormat="1" ht="14.25">
      <c r="A542" s="316" t="s">
        <v>536</v>
      </c>
      <c r="B542" s="229">
        <f>SUM(B543)</f>
        <v>0</v>
      </c>
    </row>
    <row r="543" spans="1:2" s="109" customFormat="1" ht="14.25">
      <c r="A543" s="316" t="s">
        <v>537</v>
      </c>
      <c r="B543" s="229"/>
    </row>
    <row r="544" spans="1:2" s="109" customFormat="1" ht="14.25">
      <c r="A544" s="316" t="s">
        <v>538</v>
      </c>
      <c r="B544" s="229">
        <f>SUM(B545:B551)</f>
        <v>8331</v>
      </c>
    </row>
    <row r="545" spans="1:2" s="109" customFormat="1" ht="14.25">
      <c r="A545" s="316" t="s">
        <v>539</v>
      </c>
      <c r="B545" s="229">
        <v>731</v>
      </c>
    </row>
    <row r="546" spans="1:2" s="109" customFormat="1" ht="14.25">
      <c r="A546" s="316" t="s">
        <v>540</v>
      </c>
      <c r="B546" s="229">
        <v>862</v>
      </c>
    </row>
    <row r="547" spans="1:2" s="109" customFormat="1" ht="14.25">
      <c r="A547" s="316" t="s">
        <v>541</v>
      </c>
      <c r="B547" s="229"/>
    </row>
    <row r="548" spans="1:2" s="109" customFormat="1" ht="14.25">
      <c r="A548" s="316" t="s">
        <v>542</v>
      </c>
      <c r="B548" s="229">
        <v>4238</v>
      </c>
    </row>
    <row r="549" spans="1:2" s="109" customFormat="1" ht="14.25">
      <c r="A549" s="316" t="s">
        <v>543</v>
      </c>
      <c r="B549" s="229"/>
    </row>
    <row r="550" spans="1:2" s="109" customFormat="1" ht="14.25">
      <c r="A550" s="316" t="s">
        <v>544</v>
      </c>
      <c r="B550" s="229">
        <v>2500</v>
      </c>
    </row>
    <row r="551" spans="1:2" s="109" customFormat="1" ht="14.25">
      <c r="A551" s="316" t="s">
        <v>545</v>
      </c>
      <c r="B551" s="229"/>
    </row>
    <row r="552" spans="1:2" s="109" customFormat="1" ht="14.25">
      <c r="A552" s="316" t="s">
        <v>546</v>
      </c>
      <c r="B552" s="229">
        <f>SUM(B553:B555)</f>
        <v>0</v>
      </c>
    </row>
    <row r="553" spans="1:2" s="109" customFormat="1" ht="14.25">
      <c r="A553" s="316" t="s">
        <v>547</v>
      </c>
      <c r="B553" s="229"/>
    </row>
    <row r="554" spans="1:2" s="109" customFormat="1" ht="14.25">
      <c r="A554" s="316" t="s">
        <v>548</v>
      </c>
      <c r="B554" s="229"/>
    </row>
    <row r="555" spans="1:2" s="109" customFormat="1" ht="14.25">
      <c r="A555" s="316" t="s">
        <v>549</v>
      </c>
      <c r="B555" s="229"/>
    </row>
    <row r="556" spans="1:2" s="109" customFormat="1" ht="14.25">
      <c r="A556" s="316" t="s">
        <v>550</v>
      </c>
      <c r="B556" s="229">
        <f>SUM(B557:B565)</f>
        <v>0</v>
      </c>
    </row>
    <row r="557" spans="1:2" s="109" customFormat="1" ht="14.25">
      <c r="A557" s="316" t="s">
        <v>551</v>
      </c>
      <c r="B557" s="229"/>
    </row>
    <row r="558" spans="1:2" s="109" customFormat="1" ht="14.25">
      <c r="A558" s="316" t="s">
        <v>552</v>
      </c>
      <c r="B558" s="229"/>
    </row>
    <row r="559" spans="1:2" s="109" customFormat="1" ht="14.25">
      <c r="A559" s="316" t="s">
        <v>553</v>
      </c>
      <c r="B559" s="229"/>
    </row>
    <row r="560" spans="1:2" s="109" customFormat="1" ht="14.25">
      <c r="A560" s="316" t="s">
        <v>554</v>
      </c>
      <c r="B560" s="229"/>
    </row>
    <row r="561" spans="1:2" s="109" customFormat="1" ht="14.25">
      <c r="A561" s="316" t="s">
        <v>555</v>
      </c>
      <c r="B561" s="229"/>
    </row>
    <row r="562" spans="1:2" s="109" customFormat="1" ht="14.25">
      <c r="A562" s="316" t="s">
        <v>556</v>
      </c>
      <c r="B562" s="229"/>
    </row>
    <row r="563" spans="1:2" s="109" customFormat="1" ht="14.25">
      <c r="A563" s="316" t="s">
        <v>557</v>
      </c>
      <c r="B563" s="229"/>
    </row>
    <row r="564" spans="1:2" s="109" customFormat="1" ht="14.25">
      <c r="A564" s="316" t="s">
        <v>558</v>
      </c>
      <c r="B564" s="229"/>
    </row>
    <row r="565" spans="1:2" s="109" customFormat="1" ht="14.25">
      <c r="A565" s="316" t="s">
        <v>559</v>
      </c>
      <c r="B565" s="229"/>
    </row>
    <row r="566" spans="1:2" s="109" customFormat="1" ht="14.25">
      <c r="A566" s="316" t="s">
        <v>560</v>
      </c>
      <c r="B566" s="229">
        <f>SUM(B567:B573)</f>
        <v>2237</v>
      </c>
    </row>
    <row r="567" spans="1:2" s="109" customFormat="1" ht="14.25">
      <c r="A567" s="316" t="s">
        <v>561</v>
      </c>
      <c r="B567" s="229">
        <v>604</v>
      </c>
    </row>
    <row r="568" spans="1:2" s="109" customFormat="1" ht="14.25">
      <c r="A568" s="316" t="s">
        <v>562</v>
      </c>
      <c r="B568" s="229"/>
    </row>
    <row r="569" spans="1:2" s="109" customFormat="1" ht="14.25">
      <c r="A569" s="316" t="s">
        <v>563</v>
      </c>
      <c r="B569" s="229">
        <v>965</v>
      </c>
    </row>
    <row r="570" spans="1:2" s="109" customFormat="1" ht="14.25">
      <c r="A570" s="316" t="s">
        <v>564</v>
      </c>
      <c r="B570" s="229"/>
    </row>
    <row r="571" spans="1:2" s="109" customFormat="1" ht="14.25">
      <c r="A571" s="316" t="s">
        <v>565</v>
      </c>
      <c r="B571" s="229">
        <v>608</v>
      </c>
    </row>
    <row r="572" spans="1:2" s="109" customFormat="1" ht="14.25">
      <c r="A572" s="316" t="s">
        <v>566</v>
      </c>
      <c r="B572" s="229"/>
    </row>
    <row r="573" spans="1:2" s="109" customFormat="1" ht="14.25">
      <c r="A573" s="316" t="s">
        <v>567</v>
      </c>
      <c r="B573" s="229">
        <v>60</v>
      </c>
    </row>
    <row r="574" spans="1:2" s="109" customFormat="1" ht="14.25">
      <c r="A574" s="316" t="s">
        <v>568</v>
      </c>
      <c r="B574" s="229">
        <f>SUM(B575:B580)</f>
        <v>374</v>
      </c>
    </row>
    <row r="575" spans="1:2" s="109" customFormat="1" ht="14.25">
      <c r="A575" s="316" t="s">
        <v>569</v>
      </c>
      <c r="B575" s="229">
        <v>374</v>
      </c>
    </row>
    <row r="576" spans="1:2" s="109" customFormat="1" ht="14.25">
      <c r="A576" s="316" t="s">
        <v>570</v>
      </c>
      <c r="B576" s="229"/>
    </row>
    <row r="577" spans="1:2" s="109" customFormat="1" ht="14.25">
      <c r="A577" s="316" t="s">
        <v>571</v>
      </c>
      <c r="B577" s="229"/>
    </row>
    <row r="578" spans="1:2" s="109" customFormat="1" ht="14.25">
      <c r="A578" s="316" t="s">
        <v>572</v>
      </c>
      <c r="B578" s="229"/>
    </row>
    <row r="579" spans="1:2" s="109" customFormat="1" ht="14.25">
      <c r="A579" s="316" t="s">
        <v>573</v>
      </c>
      <c r="B579" s="229"/>
    </row>
    <row r="580" spans="1:2" s="109" customFormat="1" ht="14.25">
      <c r="A580" s="316" t="s">
        <v>574</v>
      </c>
      <c r="B580" s="229"/>
    </row>
    <row r="581" spans="1:2" s="109" customFormat="1" ht="14.25">
      <c r="A581" s="316" t="s">
        <v>575</v>
      </c>
      <c r="B581" s="229">
        <f>SUM(B582:B588)</f>
        <v>206</v>
      </c>
    </row>
    <row r="582" spans="1:2" s="109" customFormat="1" ht="14.25">
      <c r="A582" s="316" t="s">
        <v>576</v>
      </c>
      <c r="B582" s="229">
        <v>3</v>
      </c>
    </row>
    <row r="583" spans="1:2" s="109" customFormat="1" ht="14.25">
      <c r="A583" s="316" t="s">
        <v>577</v>
      </c>
      <c r="B583" s="229">
        <v>190</v>
      </c>
    </row>
    <row r="584" spans="1:2" s="109" customFormat="1" ht="14.25">
      <c r="A584" s="316" t="s">
        <v>578</v>
      </c>
      <c r="B584" s="229"/>
    </row>
    <row r="585" spans="1:2" s="109" customFormat="1" ht="14.25">
      <c r="A585" s="316" t="s">
        <v>579</v>
      </c>
      <c r="B585" s="229">
        <v>13</v>
      </c>
    </row>
    <row r="586" spans="1:2" s="109" customFormat="1" ht="14.25">
      <c r="A586" s="316" t="s">
        <v>580</v>
      </c>
      <c r="B586" s="229"/>
    </row>
    <row r="587" spans="1:2" s="109" customFormat="1" ht="14.25">
      <c r="A587" s="316" t="s">
        <v>581</v>
      </c>
      <c r="B587" s="229"/>
    </row>
    <row r="588" spans="1:2" s="109" customFormat="1" ht="14.25">
      <c r="A588" s="316" t="s">
        <v>582</v>
      </c>
      <c r="B588" s="229"/>
    </row>
    <row r="589" spans="1:2" s="109" customFormat="1" ht="14.25">
      <c r="A589" s="316" t="s">
        <v>583</v>
      </c>
      <c r="B589" s="229">
        <f>SUM(B590:B597)</f>
        <v>357</v>
      </c>
    </row>
    <row r="590" spans="1:2" s="109" customFormat="1" ht="14.25">
      <c r="A590" s="316" t="s">
        <v>181</v>
      </c>
      <c r="B590" s="229">
        <v>203</v>
      </c>
    </row>
    <row r="591" spans="1:2" s="109" customFormat="1" ht="14.25">
      <c r="A591" s="316" t="s">
        <v>182</v>
      </c>
      <c r="B591" s="229"/>
    </row>
    <row r="592" spans="1:2" s="109" customFormat="1" ht="14.25">
      <c r="A592" s="316" t="s">
        <v>183</v>
      </c>
      <c r="B592" s="229"/>
    </row>
    <row r="593" spans="1:2" s="109" customFormat="1" ht="14.25">
      <c r="A593" s="316" t="s">
        <v>584</v>
      </c>
      <c r="B593" s="229"/>
    </row>
    <row r="594" spans="1:2" s="109" customFormat="1" ht="14.25">
      <c r="A594" s="316" t="s">
        <v>585</v>
      </c>
      <c r="B594" s="229"/>
    </row>
    <row r="595" spans="1:2" s="109" customFormat="1" ht="14.25">
      <c r="A595" s="316" t="s">
        <v>586</v>
      </c>
      <c r="B595" s="229"/>
    </row>
    <row r="596" spans="1:2" s="109" customFormat="1" ht="14.25">
      <c r="A596" s="316" t="s">
        <v>587</v>
      </c>
      <c r="B596" s="229">
        <v>112</v>
      </c>
    </row>
    <row r="597" spans="1:2" s="109" customFormat="1" ht="14.25">
      <c r="A597" s="316" t="s">
        <v>588</v>
      </c>
      <c r="B597" s="229">
        <v>42</v>
      </c>
    </row>
    <row r="598" spans="1:2" s="109" customFormat="1" ht="14.25">
      <c r="A598" s="316" t="s">
        <v>589</v>
      </c>
      <c r="B598" s="229">
        <f>SUM(B599:B602)</f>
        <v>0</v>
      </c>
    </row>
    <row r="599" spans="1:2" s="109" customFormat="1" ht="14.25">
      <c r="A599" s="316" t="s">
        <v>181</v>
      </c>
      <c r="B599" s="229"/>
    </row>
    <row r="600" spans="1:2" s="109" customFormat="1" ht="14.25">
      <c r="A600" s="316" t="s">
        <v>182</v>
      </c>
      <c r="B600" s="229"/>
    </row>
    <row r="601" spans="1:2" s="109" customFormat="1" ht="14.25">
      <c r="A601" s="316" t="s">
        <v>183</v>
      </c>
      <c r="B601" s="229"/>
    </row>
    <row r="602" spans="1:2" s="109" customFormat="1" ht="14.25">
      <c r="A602" s="316" t="s">
        <v>590</v>
      </c>
      <c r="B602" s="229"/>
    </row>
    <row r="603" spans="1:2" s="109" customFormat="1" ht="14.25">
      <c r="A603" s="316" t="s">
        <v>591</v>
      </c>
      <c r="B603" s="229">
        <f>SUM(B604:B605)</f>
        <v>1451</v>
      </c>
    </row>
    <row r="604" spans="1:2" s="109" customFormat="1" ht="14.25">
      <c r="A604" s="316" t="s">
        <v>592</v>
      </c>
      <c r="B604" s="229">
        <v>1451</v>
      </c>
    </row>
    <row r="605" spans="1:2" s="109" customFormat="1" ht="14.25">
      <c r="A605" s="316" t="s">
        <v>593</v>
      </c>
      <c r="B605" s="229"/>
    </row>
    <row r="606" spans="1:2" s="109" customFormat="1" ht="14.25">
      <c r="A606" s="316" t="s">
        <v>594</v>
      </c>
      <c r="B606" s="229">
        <f>SUM(B607:B608)</f>
        <v>29</v>
      </c>
    </row>
    <row r="607" spans="1:2" s="109" customFormat="1" ht="14.25">
      <c r="A607" s="316" t="s">
        <v>595</v>
      </c>
      <c r="B607" s="229">
        <v>29</v>
      </c>
    </row>
    <row r="608" spans="1:2" s="109" customFormat="1" ht="14.25">
      <c r="A608" s="316" t="s">
        <v>596</v>
      </c>
      <c r="B608" s="229"/>
    </row>
    <row r="609" spans="1:2" s="109" customFormat="1" ht="14.25">
      <c r="A609" s="316" t="s">
        <v>597</v>
      </c>
      <c r="B609" s="229">
        <f>SUM(B610:B611)</f>
        <v>60</v>
      </c>
    </row>
    <row r="610" spans="1:2" s="109" customFormat="1" ht="14.25">
      <c r="A610" s="316" t="s">
        <v>598</v>
      </c>
      <c r="B610" s="229"/>
    </row>
    <row r="611" spans="1:2" s="109" customFormat="1" ht="14.25">
      <c r="A611" s="316" t="s">
        <v>599</v>
      </c>
      <c r="B611" s="229">
        <v>60</v>
      </c>
    </row>
    <row r="612" spans="1:2" s="109" customFormat="1" ht="14.25">
      <c r="A612" s="316" t="s">
        <v>600</v>
      </c>
      <c r="B612" s="229">
        <f>SUM(B613:B614)</f>
        <v>0</v>
      </c>
    </row>
    <row r="613" spans="1:2" s="109" customFormat="1" ht="14.25">
      <c r="A613" s="316" t="s">
        <v>601</v>
      </c>
      <c r="B613" s="229"/>
    </row>
    <row r="614" spans="1:2" s="109" customFormat="1" ht="14.25">
      <c r="A614" s="316" t="s">
        <v>602</v>
      </c>
      <c r="B614" s="229"/>
    </row>
    <row r="615" spans="1:2" s="109" customFormat="1" ht="14.25">
      <c r="A615" s="316" t="s">
        <v>603</v>
      </c>
      <c r="B615" s="229">
        <f>SUM(B616:B617)</f>
        <v>0</v>
      </c>
    </row>
    <row r="616" spans="1:2" s="109" customFormat="1" ht="14.25">
      <c r="A616" s="316" t="s">
        <v>604</v>
      </c>
      <c r="B616" s="229"/>
    </row>
    <row r="617" spans="1:2" s="109" customFormat="1" ht="14.25">
      <c r="A617" s="316" t="s">
        <v>605</v>
      </c>
      <c r="B617" s="229"/>
    </row>
    <row r="618" spans="1:2" s="109" customFormat="1" ht="14.25">
      <c r="A618" s="316" t="s">
        <v>606</v>
      </c>
      <c r="B618" s="229">
        <f>SUM(B619:B621)</f>
        <v>3784</v>
      </c>
    </row>
    <row r="619" spans="1:2" s="109" customFormat="1" ht="14.25">
      <c r="A619" s="316" t="s">
        <v>607</v>
      </c>
      <c r="B619" s="229"/>
    </row>
    <row r="620" spans="1:2" s="109" customFormat="1" ht="14.25">
      <c r="A620" s="316" t="s">
        <v>608</v>
      </c>
      <c r="B620" s="229">
        <v>3073</v>
      </c>
    </row>
    <row r="621" spans="1:2" s="109" customFormat="1" ht="14.25">
      <c r="A621" s="316" t="s">
        <v>609</v>
      </c>
      <c r="B621" s="229">
        <v>711</v>
      </c>
    </row>
    <row r="622" spans="1:2" s="109" customFormat="1" ht="14.25">
      <c r="A622" s="316" t="s">
        <v>610</v>
      </c>
      <c r="B622" s="229">
        <f>SUM(B623:B626)</f>
        <v>0</v>
      </c>
    </row>
    <row r="623" spans="1:2" s="109" customFormat="1" ht="14.25">
      <c r="A623" s="316" t="s">
        <v>611</v>
      </c>
      <c r="B623" s="229"/>
    </row>
    <row r="624" spans="1:2" s="109" customFormat="1" ht="14.25">
      <c r="A624" s="316" t="s">
        <v>612</v>
      </c>
      <c r="B624" s="229"/>
    </row>
    <row r="625" spans="1:2" s="109" customFormat="1" ht="14.25">
      <c r="A625" s="316" t="s">
        <v>613</v>
      </c>
      <c r="B625" s="229"/>
    </row>
    <row r="626" spans="1:2" s="109" customFormat="1" ht="14.25">
      <c r="A626" s="316" t="s">
        <v>614</v>
      </c>
      <c r="B626" s="229"/>
    </row>
    <row r="627" spans="1:2" s="109" customFormat="1" ht="14.25">
      <c r="A627" s="215" t="s">
        <v>615</v>
      </c>
      <c r="B627" s="229">
        <f>SUM(B628:B634)</f>
        <v>109</v>
      </c>
    </row>
    <row r="628" spans="1:2" s="109" customFormat="1" ht="14.25">
      <c r="A628" s="316" t="s">
        <v>181</v>
      </c>
      <c r="B628" s="229">
        <v>92</v>
      </c>
    </row>
    <row r="629" spans="1:2" s="109" customFormat="1" ht="14.25">
      <c r="A629" s="316" t="s">
        <v>182</v>
      </c>
      <c r="B629" s="229"/>
    </row>
    <row r="630" spans="1:2" s="109" customFormat="1" ht="14.25">
      <c r="A630" s="316" t="s">
        <v>183</v>
      </c>
      <c r="B630" s="229"/>
    </row>
    <row r="631" spans="1:2" s="109" customFormat="1" ht="14.25">
      <c r="A631" s="316" t="s">
        <v>616</v>
      </c>
      <c r="B631" s="229">
        <v>3</v>
      </c>
    </row>
    <row r="632" spans="1:2" s="109" customFormat="1" ht="14.25">
      <c r="A632" s="316" t="s">
        <v>617</v>
      </c>
      <c r="B632" s="229"/>
    </row>
    <row r="633" spans="1:2" s="109" customFormat="1" ht="14.25">
      <c r="A633" s="316" t="s">
        <v>190</v>
      </c>
      <c r="B633" s="229"/>
    </row>
    <row r="634" spans="1:2" s="109" customFormat="1" ht="14.25">
      <c r="A634" s="316" t="s">
        <v>618</v>
      </c>
      <c r="B634" s="229">
        <v>14</v>
      </c>
    </row>
    <row r="635" spans="1:2" s="109" customFormat="1" ht="14.25">
      <c r="A635" s="316" t="s">
        <v>619</v>
      </c>
      <c r="B635" s="229">
        <f>SUM(B636:B637)</f>
        <v>0</v>
      </c>
    </row>
    <row r="636" spans="1:2" s="109" customFormat="1" ht="14.25">
      <c r="A636" s="316" t="s">
        <v>620</v>
      </c>
      <c r="B636" s="229"/>
    </row>
    <row r="637" spans="1:2" s="109" customFormat="1" ht="14.25">
      <c r="A637" s="316" t="s">
        <v>621</v>
      </c>
      <c r="B637" s="229"/>
    </row>
    <row r="638" spans="1:2" s="109" customFormat="1" ht="14.25">
      <c r="A638" s="316" t="s">
        <v>622</v>
      </c>
      <c r="B638" s="229">
        <v>300</v>
      </c>
    </row>
    <row r="639" spans="1:2" s="109" customFormat="1" ht="14.25">
      <c r="A639" s="316" t="s">
        <v>59</v>
      </c>
      <c r="B639" s="229">
        <f>SUM(B640,B645,B659,B663,B675,B678,B682,B687,B691,B695,B698,B707,B709)</f>
        <v>15368</v>
      </c>
    </row>
    <row r="640" spans="1:2" s="109" customFormat="1" ht="14.25">
      <c r="A640" s="316" t="s">
        <v>623</v>
      </c>
      <c r="B640" s="229">
        <f>SUM(B641:B644)</f>
        <v>527</v>
      </c>
    </row>
    <row r="641" spans="1:2" s="109" customFormat="1" ht="14.25">
      <c r="A641" s="316" t="s">
        <v>181</v>
      </c>
      <c r="B641" s="229">
        <v>527</v>
      </c>
    </row>
    <row r="642" spans="1:2" s="109" customFormat="1" ht="14.25">
      <c r="A642" s="316" t="s">
        <v>182</v>
      </c>
      <c r="B642" s="229"/>
    </row>
    <row r="643" spans="1:2" s="109" customFormat="1" ht="14.25">
      <c r="A643" s="316" t="s">
        <v>183</v>
      </c>
      <c r="B643" s="229"/>
    </row>
    <row r="644" spans="1:2" s="109" customFormat="1" ht="14.25">
      <c r="A644" s="316" t="s">
        <v>624</v>
      </c>
      <c r="B644" s="229"/>
    </row>
    <row r="645" spans="1:2" s="109" customFormat="1" ht="14.25">
      <c r="A645" s="316" t="s">
        <v>625</v>
      </c>
      <c r="B645" s="229">
        <f>SUM(B646:B658)</f>
        <v>285</v>
      </c>
    </row>
    <row r="646" spans="1:2" s="109" customFormat="1" ht="14.25">
      <c r="A646" s="316" t="s">
        <v>626</v>
      </c>
      <c r="B646" s="229">
        <v>190</v>
      </c>
    </row>
    <row r="647" spans="1:2" s="109" customFormat="1" ht="14.25">
      <c r="A647" s="316" t="s">
        <v>627</v>
      </c>
      <c r="B647" s="229"/>
    </row>
    <row r="648" spans="1:2" s="109" customFormat="1" ht="14.25">
      <c r="A648" s="316" t="s">
        <v>628</v>
      </c>
      <c r="B648" s="229"/>
    </row>
    <row r="649" spans="1:2" s="109" customFormat="1" ht="14.25">
      <c r="A649" s="316" t="s">
        <v>629</v>
      </c>
      <c r="B649" s="229"/>
    </row>
    <row r="650" spans="1:2" s="109" customFormat="1" ht="14.25">
      <c r="A650" s="316" t="s">
        <v>630</v>
      </c>
      <c r="B650" s="229"/>
    </row>
    <row r="651" spans="1:2" s="109" customFormat="1" ht="14.25">
      <c r="A651" s="316" t="s">
        <v>631</v>
      </c>
      <c r="B651" s="229"/>
    </row>
    <row r="652" spans="1:2" s="109" customFormat="1" ht="14.25">
      <c r="A652" s="316" t="s">
        <v>632</v>
      </c>
      <c r="B652" s="229"/>
    </row>
    <row r="653" spans="1:2" s="109" customFormat="1" ht="14.25">
      <c r="A653" s="316" t="s">
        <v>633</v>
      </c>
      <c r="B653" s="229"/>
    </row>
    <row r="654" spans="1:2" s="109" customFormat="1" ht="14.25">
      <c r="A654" s="316" t="s">
        <v>634</v>
      </c>
      <c r="B654" s="229"/>
    </row>
    <row r="655" spans="1:2" s="109" customFormat="1" ht="14.25">
      <c r="A655" s="316" t="s">
        <v>635</v>
      </c>
      <c r="B655" s="229"/>
    </row>
    <row r="656" spans="1:2" s="109" customFormat="1" ht="14.25">
      <c r="A656" s="316" t="s">
        <v>636</v>
      </c>
      <c r="B656" s="229"/>
    </row>
    <row r="657" spans="1:2" s="109" customFormat="1" ht="14.25">
      <c r="A657" s="316" t="s">
        <v>637</v>
      </c>
      <c r="B657" s="229"/>
    </row>
    <row r="658" spans="1:2" s="109" customFormat="1" ht="14.25">
      <c r="A658" s="316" t="s">
        <v>638</v>
      </c>
      <c r="B658" s="229">
        <v>95</v>
      </c>
    </row>
    <row r="659" spans="1:2" s="109" customFormat="1" ht="14.25">
      <c r="A659" s="316" t="s">
        <v>639</v>
      </c>
      <c r="B659" s="229">
        <f>SUM(B660:B662)</f>
        <v>417</v>
      </c>
    </row>
    <row r="660" spans="1:2" s="109" customFormat="1" ht="14.25">
      <c r="A660" s="316" t="s">
        <v>640</v>
      </c>
      <c r="B660" s="229"/>
    </row>
    <row r="661" spans="1:2" s="109" customFormat="1" ht="14.25">
      <c r="A661" s="316" t="s">
        <v>641</v>
      </c>
      <c r="B661" s="229">
        <v>263</v>
      </c>
    </row>
    <row r="662" spans="1:2" s="109" customFormat="1" ht="14.25">
      <c r="A662" s="316" t="s">
        <v>642</v>
      </c>
      <c r="B662" s="229">
        <v>154</v>
      </c>
    </row>
    <row r="663" spans="1:2" s="109" customFormat="1" ht="14.25">
      <c r="A663" s="316" t="s">
        <v>643</v>
      </c>
      <c r="B663" s="229">
        <f>SUM(B664:B674)</f>
        <v>1935</v>
      </c>
    </row>
    <row r="664" spans="1:2" s="109" customFormat="1" ht="14.25">
      <c r="A664" s="316" t="s">
        <v>644</v>
      </c>
      <c r="B664" s="229">
        <v>426</v>
      </c>
    </row>
    <row r="665" spans="1:2" s="109" customFormat="1" ht="14.25">
      <c r="A665" s="316" t="s">
        <v>645</v>
      </c>
      <c r="B665" s="229">
        <v>172</v>
      </c>
    </row>
    <row r="666" spans="1:2" s="109" customFormat="1" ht="14.25">
      <c r="A666" s="316" t="s">
        <v>646</v>
      </c>
      <c r="B666" s="229">
        <v>235</v>
      </c>
    </row>
    <row r="667" spans="1:2" s="109" customFormat="1" ht="14.25">
      <c r="A667" s="316" t="s">
        <v>647</v>
      </c>
      <c r="B667" s="229"/>
    </row>
    <row r="668" spans="1:2" s="109" customFormat="1" ht="14.25">
      <c r="A668" s="316" t="s">
        <v>648</v>
      </c>
      <c r="B668" s="229"/>
    </row>
    <row r="669" spans="1:2" s="109" customFormat="1" ht="14.25">
      <c r="A669" s="316" t="s">
        <v>649</v>
      </c>
      <c r="B669" s="229"/>
    </row>
    <row r="670" spans="1:2" s="109" customFormat="1" ht="14.25">
      <c r="A670" s="316" t="s">
        <v>650</v>
      </c>
      <c r="B670" s="229"/>
    </row>
    <row r="671" spans="1:2" s="109" customFormat="1" ht="14.25">
      <c r="A671" s="316" t="s">
        <v>651</v>
      </c>
      <c r="B671" s="229">
        <v>381</v>
      </c>
    </row>
    <row r="672" spans="1:2" s="109" customFormat="1" ht="14.25">
      <c r="A672" s="316" t="s">
        <v>652</v>
      </c>
      <c r="B672" s="229">
        <v>721</v>
      </c>
    </row>
    <row r="673" spans="1:2" s="109" customFormat="1" ht="14.25">
      <c r="A673" s="316" t="s">
        <v>653</v>
      </c>
      <c r="B673" s="229"/>
    </row>
    <row r="674" spans="1:2" s="109" customFormat="1" ht="14.25">
      <c r="A674" s="316" t="s">
        <v>654</v>
      </c>
      <c r="B674" s="229"/>
    </row>
    <row r="675" spans="1:2" s="109" customFormat="1" ht="14.25">
      <c r="A675" s="316" t="s">
        <v>655</v>
      </c>
      <c r="B675" s="229">
        <f>SUM(B676:B677)</f>
        <v>0</v>
      </c>
    </row>
    <row r="676" spans="1:2" s="109" customFormat="1" ht="14.25">
      <c r="A676" s="316" t="s">
        <v>656</v>
      </c>
      <c r="B676" s="229"/>
    </row>
    <row r="677" spans="1:2" s="109" customFormat="1" ht="14.25">
      <c r="A677" s="316" t="s">
        <v>657</v>
      </c>
      <c r="B677" s="229"/>
    </row>
    <row r="678" spans="1:2" s="109" customFormat="1" ht="14.25">
      <c r="A678" s="316" t="s">
        <v>658</v>
      </c>
      <c r="B678" s="229">
        <f>SUM(B679:B681)</f>
        <v>1038</v>
      </c>
    </row>
    <row r="679" spans="1:2" s="109" customFormat="1" ht="14.25">
      <c r="A679" s="316" t="s">
        <v>659</v>
      </c>
      <c r="B679" s="229"/>
    </row>
    <row r="680" spans="1:2" s="109" customFormat="1" ht="14.25">
      <c r="A680" s="316" t="s">
        <v>660</v>
      </c>
      <c r="B680" s="229">
        <v>1038</v>
      </c>
    </row>
    <row r="681" spans="1:2" s="109" customFormat="1" ht="14.25">
      <c r="A681" s="316" t="s">
        <v>661</v>
      </c>
      <c r="B681" s="229"/>
    </row>
    <row r="682" spans="1:2" s="109" customFormat="1" ht="14.25">
      <c r="A682" s="316" t="s">
        <v>662</v>
      </c>
      <c r="B682" s="229">
        <f>SUM(B683:B686)</f>
        <v>2272</v>
      </c>
    </row>
    <row r="683" spans="1:2" s="109" customFormat="1" ht="14.25">
      <c r="A683" s="316" t="s">
        <v>663</v>
      </c>
      <c r="B683" s="229">
        <v>1362</v>
      </c>
    </row>
    <row r="684" spans="1:2" s="109" customFormat="1" ht="14.25">
      <c r="A684" s="316" t="s">
        <v>664</v>
      </c>
      <c r="B684" s="229">
        <v>910</v>
      </c>
    </row>
    <row r="685" spans="1:2" s="109" customFormat="1" ht="14.25">
      <c r="A685" s="316" t="s">
        <v>665</v>
      </c>
      <c r="B685" s="229"/>
    </row>
    <row r="686" spans="1:2" s="109" customFormat="1" ht="14.25">
      <c r="A686" s="316" t="s">
        <v>666</v>
      </c>
      <c r="B686" s="229"/>
    </row>
    <row r="687" spans="1:2" s="109" customFormat="1" ht="14.25">
      <c r="A687" s="316" t="s">
        <v>667</v>
      </c>
      <c r="B687" s="229">
        <f>SUM(B688:B690)</f>
        <v>8591</v>
      </c>
    </row>
    <row r="688" spans="1:2" s="109" customFormat="1" ht="14.25">
      <c r="A688" s="316" t="s">
        <v>668</v>
      </c>
      <c r="B688" s="229"/>
    </row>
    <row r="689" spans="1:2" s="109" customFormat="1" ht="14.25">
      <c r="A689" s="316" t="s">
        <v>669</v>
      </c>
      <c r="B689" s="229">
        <v>8556</v>
      </c>
    </row>
    <row r="690" spans="1:2" s="109" customFormat="1" ht="14.25">
      <c r="A690" s="316" t="s">
        <v>670</v>
      </c>
      <c r="B690" s="229">
        <v>35</v>
      </c>
    </row>
    <row r="691" spans="1:2" s="109" customFormat="1" ht="14.25">
      <c r="A691" s="316" t="s">
        <v>671</v>
      </c>
      <c r="B691" s="229">
        <f>SUM(B692:B694)</f>
        <v>184</v>
      </c>
    </row>
    <row r="692" spans="1:2" s="109" customFormat="1" ht="14.25">
      <c r="A692" s="316" t="s">
        <v>672</v>
      </c>
      <c r="B692" s="229">
        <v>184</v>
      </c>
    </row>
    <row r="693" spans="1:2" s="109" customFormat="1" ht="14.25">
      <c r="A693" s="316" t="s">
        <v>673</v>
      </c>
      <c r="B693" s="229"/>
    </row>
    <row r="694" spans="1:2" s="109" customFormat="1" ht="14.25">
      <c r="A694" s="316" t="s">
        <v>674</v>
      </c>
      <c r="B694" s="229"/>
    </row>
    <row r="695" spans="1:2" s="109" customFormat="1" ht="14.25">
      <c r="A695" s="316" t="s">
        <v>675</v>
      </c>
      <c r="B695" s="229">
        <f>SUM(B696:B697)</f>
        <v>90</v>
      </c>
    </row>
    <row r="696" spans="1:2" s="109" customFormat="1" ht="14.25">
      <c r="A696" s="316" t="s">
        <v>676</v>
      </c>
      <c r="B696" s="229">
        <v>90</v>
      </c>
    </row>
    <row r="697" spans="1:2" s="109" customFormat="1" ht="14.25">
      <c r="A697" s="316" t="s">
        <v>677</v>
      </c>
      <c r="B697" s="229"/>
    </row>
    <row r="698" spans="1:2" s="109" customFormat="1" ht="14.25">
      <c r="A698" s="316" t="s">
        <v>678</v>
      </c>
      <c r="B698" s="229">
        <f>SUM(B699:B706)</f>
        <v>29</v>
      </c>
    </row>
    <row r="699" spans="1:2" s="109" customFormat="1" ht="14.25">
      <c r="A699" s="316" t="s">
        <v>181</v>
      </c>
      <c r="B699" s="229">
        <v>8</v>
      </c>
    </row>
    <row r="700" spans="1:2" s="109" customFormat="1" ht="14.25">
      <c r="A700" s="316" t="s">
        <v>182</v>
      </c>
      <c r="B700" s="229">
        <v>21</v>
      </c>
    </row>
    <row r="701" spans="1:2" s="109" customFormat="1" ht="14.25">
      <c r="A701" s="316" t="s">
        <v>183</v>
      </c>
      <c r="B701" s="229"/>
    </row>
    <row r="702" spans="1:2" s="109" customFormat="1" ht="14.25">
      <c r="A702" s="316" t="s">
        <v>223</v>
      </c>
      <c r="B702" s="229"/>
    </row>
    <row r="703" spans="1:2" s="109" customFormat="1" ht="14.25">
      <c r="A703" s="316" t="s">
        <v>679</v>
      </c>
      <c r="B703" s="229"/>
    </row>
    <row r="704" spans="1:2" s="109" customFormat="1" ht="14.25">
      <c r="A704" s="316" t="s">
        <v>680</v>
      </c>
      <c r="B704" s="229"/>
    </row>
    <row r="705" spans="1:2" s="109" customFormat="1" ht="14.25">
      <c r="A705" s="316" t="s">
        <v>190</v>
      </c>
      <c r="B705" s="229"/>
    </row>
    <row r="706" spans="1:2" s="109" customFormat="1" ht="14.25">
      <c r="A706" s="316" t="s">
        <v>681</v>
      </c>
      <c r="B706" s="229"/>
    </row>
    <row r="707" spans="1:2" s="109" customFormat="1" ht="14.25">
      <c r="A707" s="316" t="s">
        <v>682</v>
      </c>
      <c r="B707" s="229">
        <f>SUM(B708)</f>
        <v>0</v>
      </c>
    </row>
    <row r="708" spans="1:2" s="109" customFormat="1" ht="14.25">
      <c r="A708" s="316" t="s">
        <v>683</v>
      </c>
      <c r="B708" s="229"/>
    </row>
    <row r="709" spans="1:2" s="109" customFormat="1" ht="14.25">
      <c r="A709" s="326" t="s">
        <v>684</v>
      </c>
      <c r="B709" s="229">
        <f>SUM(B710)</f>
        <v>0</v>
      </c>
    </row>
    <row r="710" spans="1:2" s="109" customFormat="1" ht="14.25">
      <c r="A710" s="326" t="s">
        <v>685</v>
      </c>
      <c r="B710" s="229"/>
    </row>
    <row r="711" spans="1:2" s="109" customFormat="1" ht="14.25">
      <c r="A711" s="326" t="s">
        <v>60</v>
      </c>
      <c r="B711" s="229">
        <f>SUM(B712,B722,B726,B734,B739,B746,B752,B755,B758,B759,B760,B766,B767,B768,B783)</f>
        <v>1255</v>
      </c>
    </row>
    <row r="712" spans="1:2" s="109" customFormat="1" ht="14.25">
      <c r="A712" s="326" t="s">
        <v>686</v>
      </c>
      <c r="B712" s="229">
        <f>SUM(B713:B721)</f>
        <v>809</v>
      </c>
    </row>
    <row r="713" spans="1:2" s="109" customFormat="1" ht="14.25">
      <c r="A713" s="326" t="s">
        <v>181</v>
      </c>
      <c r="B713" s="229">
        <v>809</v>
      </c>
    </row>
    <row r="714" spans="1:2" s="109" customFormat="1" ht="14.25">
      <c r="A714" s="326" t="s">
        <v>182</v>
      </c>
      <c r="B714" s="229"/>
    </row>
    <row r="715" spans="1:2" s="109" customFormat="1" ht="14.25">
      <c r="A715" s="326" t="s">
        <v>183</v>
      </c>
      <c r="B715" s="229"/>
    </row>
    <row r="716" spans="1:2" s="109" customFormat="1" ht="14.25">
      <c r="A716" s="326" t="s">
        <v>687</v>
      </c>
      <c r="B716" s="229"/>
    </row>
    <row r="717" spans="1:2" s="109" customFormat="1" ht="14.25">
      <c r="A717" s="326" t="s">
        <v>688</v>
      </c>
      <c r="B717" s="229"/>
    </row>
    <row r="718" spans="1:2" s="109" customFormat="1" ht="14.25">
      <c r="A718" s="326" t="s">
        <v>689</v>
      </c>
      <c r="B718" s="229"/>
    </row>
    <row r="719" spans="1:2" s="109" customFormat="1" ht="14.25">
      <c r="A719" s="326" t="s">
        <v>690</v>
      </c>
      <c r="B719" s="229"/>
    </row>
    <row r="720" spans="1:2" s="109" customFormat="1" ht="14.25">
      <c r="A720" s="326" t="s">
        <v>691</v>
      </c>
      <c r="B720" s="229"/>
    </row>
    <row r="721" spans="1:2" s="109" customFormat="1" ht="14.25">
      <c r="A721" s="326" t="s">
        <v>692</v>
      </c>
      <c r="B721" s="229"/>
    </row>
    <row r="722" spans="1:2" s="109" customFormat="1" ht="14.25">
      <c r="A722" s="326" t="s">
        <v>693</v>
      </c>
      <c r="B722" s="229">
        <f>SUM(B723:B725)</f>
        <v>0</v>
      </c>
    </row>
    <row r="723" spans="1:2" s="109" customFormat="1" ht="14.25">
      <c r="A723" s="326" t="s">
        <v>694</v>
      </c>
      <c r="B723" s="229"/>
    </row>
    <row r="724" spans="1:2" s="109" customFormat="1" ht="14.25">
      <c r="A724" s="326" t="s">
        <v>695</v>
      </c>
      <c r="B724" s="229"/>
    </row>
    <row r="725" spans="1:2" s="109" customFormat="1" ht="14.25">
      <c r="A725" s="326" t="s">
        <v>696</v>
      </c>
      <c r="B725" s="229"/>
    </row>
    <row r="726" spans="1:2" s="109" customFormat="1" ht="14.25">
      <c r="A726" s="326" t="s">
        <v>697</v>
      </c>
      <c r="B726" s="229">
        <f>SUM(B727:B733)</f>
        <v>446</v>
      </c>
    </row>
    <row r="727" spans="1:2" s="109" customFormat="1" ht="14.25">
      <c r="A727" s="326" t="s">
        <v>698</v>
      </c>
      <c r="B727" s="229">
        <v>383</v>
      </c>
    </row>
    <row r="728" spans="1:2" s="109" customFormat="1" ht="14.25">
      <c r="A728" s="326" t="s">
        <v>699</v>
      </c>
      <c r="B728" s="229">
        <v>63</v>
      </c>
    </row>
    <row r="729" spans="1:2" s="109" customFormat="1" ht="14.25">
      <c r="A729" s="326" t="s">
        <v>700</v>
      </c>
      <c r="B729" s="229"/>
    </row>
    <row r="730" spans="1:2" s="109" customFormat="1" ht="14.25">
      <c r="A730" s="326" t="s">
        <v>701</v>
      </c>
      <c r="B730" s="229"/>
    </row>
    <row r="731" spans="1:2" s="109" customFormat="1" ht="14.25">
      <c r="A731" s="326" t="s">
        <v>702</v>
      </c>
      <c r="B731" s="229"/>
    </row>
    <row r="732" spans="1:2" s="109" customFormat="1" ht="14.25">
      <c r="A732" s="326" t="s">
        <v>703</v>
      </c>
      <c r="B732" s="229"/>
    </row>
    <row r="733" spans="1:2" s="109" customFormat="1" ht="14.25">
      <c r="A733" s="326" t="s">
        <v>704</v>
      </c>
      <c r="B733" s="229"/>
    </row>
    <row r="734" spans="1:2" s="109" customFormat="1" ht="14.25">
      <c r="A734" s="326" t="s">
        <v>705</v>
      </c>
      <c r="B734" s="229">
        <f>SUM(B735:B738)</f>
        <v>0</v>
      </c>
    </row>
    <row r="735" spans="1:2" s="109" customFormat="1" ht="14.25">
      <c r="A735" s="326" t="s">
        <v>706</v>
      </c>
      <c r="B735" s="229"/>
    </row>
    <row r="736" spans="1:2" s="109" customFormat="1" ht="14.25">
      <c r="A736" s="326" t="s">
        <v>707</v>
      </c>
      <c r="B736" s="229"/>
    </row>
    <row r="737" spans="1:2" s="109" customFormat="1" ht="14.25">
      <c r="A737" s="326" t="s">
        <v>708</v>
      </c>
      <c r="B737" s="229"/>
    </row>
    <row r="738" spans="1:2" s="109" customFormat="1" ht="14.25">
      <c r="A738" s="326" t="s">
        <v>709</v>
      </c>
      <c r="B738" s="229"/>
    </row>
    <row r="739" spans="1:2" s="109" customFormat="1" ht="14.25">
      <c r="A739" s="326" t="s">
        <v>710</v>
      </c>
      <c r="B739" s="229">
        <f>SUM(B740:B745)</f>
        <v>0</v>
      </c>
    </row>
    <row r="740" spans="1:2" s="109" customFormat="1" ht="14.25">
      <c r="A740" s="326" t="s">
        <v>711</v>
      </c>
      <c r="B740" s="229"/>
    </row>
    <row r="741" spans="1:2" s="109" customFormat="1" ht="14.25">
      <c r="A741" s="326" t="s">
        <v>712</v>
      </c>
      <c r="B741" s="229"/>
    </row>
    <row r="742" spans="1:2" s="109" customFormat="1" ht="14.25">
      <c r="A742" s="326" t="s">
        <v>713</v>
      </c>
      <c r="B742" s="229"/>
    </row>
    <row r="743" spans="1:2" s="109" customFormat="1" ht="14.25">
      <c r="A743" s="326" t="s">
        <v>714</v>
      </c>
      <c r="B743" s="229"/>
    </row>
    <row r="744" spans="1:2" s="109" customFormat="1" ht="14.25">
      <c r="A744" s="326" t="s">
        <v>715</v>
      </c>
      <c r="B744" s="229"/>
    </row>
    <row r="745" spans="1:2" s="109" customFormat="1" ht="14.25">
      <c r="A745" s="326" t="s">
        <v>716</v>
      </c>
      <c r="B745" s="229"/>
    </row>
    <row r="746" spans="1:2" s="109" customFormat="1" ht="14.25">
      <c r="A746" s="326" t="s">
        <v>717</v>
      </c>
      <c r="B746" s="229">
        <f>SUM(B747:B751)</f>
        <v>0</v>
      </c>
    </row>
    <row r="747" spans="1:2" s="109" customFormat="1" ht="14.25">
      <c r="A747" s="326" t="s">
        <v>718</v>
      </c>
      <c r="B747" s="229"/>
    </row>
    <row r="748" spans="1:2" s="109" customFormat="1" ht="14.25">
      <c r="A748" s="326" t="s">
        <v>719</v>
      </c>
      <c r="B748" s="229"/>
    </row>
    <row r="749" spans="1:2" s="109" customFormat="1" ht="14.25">
      <c r="A749" s="326" t="s">
        <v>720</v>
      </c>
      <c r="B749" s="229"/>
    </row>
    <row r="750" spans="1:2" s="109" customFormat="1" ht="14.25">
      <c r="A750" s="326" t="s">
        <v>721</v>
      </c>
      <c r="B750" s="229"/>
    </row>
    <row r="751" spans="1:2" s="109" customFormat="1" ht="14.25">
      <c r="A751" s="326" t="s">
        <v>722</v>
      </c>
      <c r="B751" s="229"/>
    </row>
    <row r="752" spans="1:2" s="109" customFormat="1" ht="14.25">
      <c r="A752" s="326" t="s">
        <v>723</v>
      </c>
      <c r="B752" s="229">
        <f>SUM(B753:B754)</f>
        <v>0</v>
      </c>
    </row>
    <row r="753" spans="1:2" s="109" customFormat="1" ht="14.25">
      <c r="A753" s="326" t="s">
        <v>724</v>
      </c>
      <c r="B753" s="229"/>
    </row>
    <row r="754" spans="1:2" s="109" customFormat="1" ht="14.25">
      <c r="A754" s="326" t="s">
        <v>725</v>
      </c>
      <c r="B754" s="229"/>
    </row>
    <row r="755" spans="1:2" s="109" customFormat="1" ht="14.25">
      <c r="A755" s="326" t="s">
        <v>726</v>
      </c>
      <c r="B755" s="229">
        <f>SUM(B756:B757)</f>
        <v>0</v>
      </c>
    </row>
    <row r="756" spans="1:2" s="109" customFormat="1" ht="14.25">
      <c r="A756" s="326" t="s">
        <v>727</v>
      </c>
      <c r="B756" s="229"/>
    </row>
    <row r="757" spans="1:2" s="109" customFormat="1" ht="14.25">
      <c r="A757" s="326" t="s">
        <v>728</v>
      </c>
      <c r="B757" s="229"/>
    </row>
    <row r="758" spans="1:2" s="109" customFormat="1" ht="14.25">
      <c r="A758" s="326" t="s">
        <v>729</v>
      </c>
      <c r="B758" s="229"/>
    </row>
    <row r="759" spans="1:2" s="109" customFormat="1" ht="14.25">
      <c r="A759" s="326" t="s">
        <v>730</v>
      </c>
      <c r="B759" s="229"/>
    </row>
    <row r="760" spans="1:2" s="109" customFormat="1" ht="14.25">
      <c r="A760" s="326" t="s">
        <v>731</v>
      </c>
      <c r="B760" s="229">
        <f>SUM(B761:B765)</f>
        <v>0</v>
      </c>
    </row>
    <row r="761" spans="1:2" s="109" customFormat="1" ht="14.25">
      <c r="A761" s="326" t="s">
        <v>732</v>
      </c>
      <c r="B761" s="229"/>
    </row>
    <row r="762" spans="1:2" s="109" customFormat="1" ht="14.25">
      <c r="A762" s="326" t="s">
        <v>733</v>
      </c>
      <c r="B762" s="229"/>
    </row>
    <row r="763" spans="1:2" s="109" customFormat="1" ht="14.25">
      <c r="A763" s="326" t="s">
        <v>734</v>
      </c>
      <c r="B763" s="229"/>
    </row>
    <row r="764" spans="1:2" s="109" customFormat="1" ht="14.25">
      <c r="A764" s="326" t="s">
        <v>735</v>
      </c>
      <c r="B764" s="229"/>
    </row>
    <row r="765" spans="1:2" s="109" customFormat="1" ht="14.25">
      <c r="A765" s="326" t="s">
        <v>736</v>
      </c>
      <c r="B765" s="229"/>
    </row>
    <row r="766" spans="1:2" s="109" customFormat="1" ht="14.25">
      <c r="A766" s="326" t="s">
        <v>737</v>
      </c>
      <c r="B766" s="229"/>
    </row>
    <row r="767" spans="1:2" s="109" customFormat="1" ht="14.25">
      <c r="A767" s="326" t="s">
        <v>738</v>
      </c>
      <c r="B767" s="229"/>
    </row>
    <row r="768" spans="1:2" s="109" customFormat="1" ht="14.25">
      <c r="A768" s="326" t="s">
        <v>739</v>
      </c>
      <c r="B768" s="229">
        <f>SUM(B769:B782)</f>
        <v>0</v>
      </c>
    </row>
    <row r="769" spans="1:2" s="109" customFormat="1" ht="14.25">
      <c r="A769" s="326" t="s">
        <v>181</v>
      </c>
      <c r="B769" s="229"/>
    </row>
    <row r="770" spans="1:2" s="109" customFormat="1" ht="14.25">
      <c r="A770" s="326" t="s">
        <v>182</v>
      </c>
      <c r="B770" s="229"/>
    </row>
    <row r="771" spans="1:2" s="109" customFormat="1" ht="14.25">
      <c r="A771" s="326" t="s">
        <v>183</v>
      </c>
      <c r="B771" s="229"/>
    </row>
    <row r="772" spans="1:2" s="109" customFormat="1" ht="14.25">
      <c r="A772" s="326" t="s">
        <v>740</v>
      </c>
      <c r="B772" s="229"/>
    </row>
    <row r="773" spans="1:2" s="109" customFormat="1" ht="14.25">
      <c r="A773" s="326" t="s">
        <v>741</v>
      </c>
      <c r="B773" s="229"/>
    </row>
    <row r="774" spans="1:2" s="109" customFormat="1" ht="14.25">
      <c r="A774" s="326" t="s">
        <v>742</v>
      </c>
      <c r="B774" s="229"/>
    </row>
    <row r="775" spans="1:2" s="109" customFormat="1" ht="14.25">
      <c r="A775" s="326" t="s">
        <v>743</v>
      </c>
      <c r="B775" s="229"/>
    </row>
    <row r="776" spans="1:2" s="109" customFormat="1" ht="14.25">
      <c r="A776" s="326" t="s">
        <v>744</v>
      </c>
      <c r="B776" s="229"/>
    </row>
    <row r="777" spans="1:2" s="109" customFormat="1" ht="14.25">
      <c r="A777" s="326" t="s">
        <v>745</v>
      </c>
      <c r="B777" s="229"/>
    </row>
    <row r="778" spans="1:2" s="109" customFormat="1" ht="14.25">
      <c r="A778" s="326" t="s">
        <v>746</v>
      </c>
      <c r="B778" s="229"/>
    </row>
    <row r="779" spans="1:2" s="109" customFormat="1" ht="14.25">
      <c r="A779" s="326" t="s">
        <v>223</v>
      </c>
      <c r="B779" s="229"/>
    </row>
    <row r="780" spans="1:2" s="109" customFormat="1" ht="14.25">
      <c r="A780" s="326" t="s">
        <v>747</v>
      </c>
      <c r="B780" s="229"/>
    </row>
    <row r="781" spans="1:2" s="109" customFormat="1" ht="14.25">
      <c r="A781" s="326" t="s">
        <v>190</v>
      </c>
      <c r="B781" s="229"/>
    </row>
    <row r="782" spans="1:2" s="109" customFormat="1" ht="14.25">
      <c r="A782" s="326" t="s">
        <v>748</v>
      </c>
      <c r="B782" s="229"/>
    </row>
    <row r="783" spans="1:2" s="109" customFormat="1" ht="14.25">
      <c r="A783" s="326" t="s">
        <v>749</v>
      </c>
      <c r="B783" s="229"/>
    </row>
    <row r="784" spans="1:2" s="109" customFormat="1" ht="14.25">
      <c r="A784" s="326" t="s">
        <v>61</v>
      </c>
      <c r="B784" s="229">
        <f>SUM(B785,B796,B797,B800,B801,B802)</f>
        <v>10267</v>
      </c>
    </row>
    <row r="785" spans="1:2" s="109" customFormat="1" ht="14.25">
      <c r="A785" s="326" t="s">
        <v>750</v>
      </c>
      <c r="B785" s="229">
        <f>SUM(B786:B795)</f>
        <v>1875</v>
      </c>
    </row>
    <row r="786" spans="1:2" s="109" customFormat="1" ht="14.25">
      <c r="A786" s="326" t="s">
        <v>181</v>
      </c>
      <c r="B786" s="229">
        <v>1561</v>
      </c>
    </row>
    <row r="787" spans="1:2" s="109" customFormat="1" ht="14.25">
      <c r="A787" s="326" t="s">
        <v>182</v>
      </c>
      <c r="B787" s="229"/>
    </row>
    <row r="788" spans="1:2" s="109" customFormat="1" ht="14.25">
      <c r="A788" s="326" t="s">
        <v>183</v>
      </c>
      <c r="B788" s="229"/>
    </row>
    <row r="789" spans="1:2" s="109" customFormat="1" ht="14.25">
      <c r="A789" s="326" t="s">
        <v>751</v>
      </c>
      <c r="B789" s="229">
        <v>95</v>
      </c>
    </row>
    <row r="790" spans="1:2" s="109" customFormat="1" ht="14.25">
      <c r="A790" s="326" t="s">
        <v>752</v>
      </c>
      <c r="B790" s="229"/>
    </row>
    <row r="791" spans="1:2" s="109" customFormat="1" ht="14.25">
      <c r="A791" s="326" t="s">
        <v>753</v>
      </c>
      <c r="B791" s="229"/>
    </row>
    <row r="792" spans="1:2" s="109" customFormat="1" ht="14.25">
      <c r="A792" s="326" t="s">
        <v>754</v>
      </c>
      <c r="B792" s="229"/>
    </row>
    <row r="793" spans="1:2" s="109" customFormat="1" ht="14.25">
      <c r="A793" s="326" t="s">
        <v>755</v>
      </c>
      <c r="B793" s="229"/>
    </row>
    <row r="794" spans="1:2" s="109" customFormat="1" ht="14.25">
      <c r="A794" s="326" t="s">
        <v>756</v>
      </c>
      <c r="B794" s="229"/>
    </row>
    <row r="795" spans="1:2" s="109" customFormat="1" ht="14.25">
      <c r="A795" s="326" t="s">
        <v>757</v>
      </c>
      <c r="B795" s="229">
        <v>219</v>
      </c>
    </row>
    <row r="796" spans="1:2" s="109" customFormat="1" ht="14.25">
      <c r="A796" s="326" t="s">
        <v>758</v>
      </c>
      <c r="B796" s="229">
        <v>13</v>
      </c>
    </row>
    <row r="797" spans="1:2" s="109" customFormat="1" ht="14.25">
      <c r="A797" s="326" t="s">
        <v>759</v>
      </c>
      <c r="B797" s="229">
        <f>SUM(B798:B799)</f>
        <v>700</v>
      </c>
    </row>
    <row r="798" spans="1:2" s="109" customFormat="1" ht="14.25">
      <c r="A798" s="326" t="s">
        <v>760</v>
      </c>
      <c r="B798" s="229"/>
    </row>
    <row r="799" spans="1:2" s="109" customFormat="1" ht="14.25">
      <c r="A799" s="326" t="s">
        <v>761</v>
      </c>
      <c r="B799" s="229">
        <v>700</v>
      </c>
    </row>
    <row r="800" spans="1:2" s="109" customFormat="1" ht="14.25">
      <c r="A800" s="326" t="s">
        <v>762</v>
      </c>
      <c r="B800" s="229">
        <v>5401</v>
      </c>
    </row>
    <row r="801" spans="1:2" s="109" customFormat="1" ht="14.25">
      <c r="A801" s="326" t="s">
        <v>763</v>
      </c>
      <c r="B801" s="229"/>
    </row>
    <row r="802" spans="1:2" s="109" customFormat="1" ht="14.25">
      <c r="A802" s="326" t="s">
        <v>764</v>
      </c>
      <c r="B802" s="229">
        <v>2278</v>
      </c>
    </row>
    <row r="803" spans="1:2" s="109" customFormat="1" ht="14.25">
      <c r="A803" s="326" t="s">
        <v>62</v>
      </c>
      <c r="B803" s="229">
        <f>SUM(B804,B830,B855,B883,B894,B901,B908,B911)</f>
        <v>4399</v>
      </c>
    </row>
    <row r="804" spans="1:2" s="109" customFormat="1" ht="14.25">
      <c r="A804" s="326" t="s">
        <v>765</v>
      </c>
      <c r="B804" s="229">
        <f>SUM(B805:B829)</f>
        <v>2043</v>
      </c>
    </row>
    <row r="805" spans="1:2" s="109" customFormat="1" ht="14.25">
      <c r="A805" s="326" t="s">
        <v>181</v>
      </c>
      <c r="B805" s="229">
        <v>1511</v>
      </c>
    </row>
    <row r="806" spans="1:2" s="109" customFormat="1" ht="14.25">
      <c r="A806" s="326" t="s">
        <v>182</v>
      </c>
      <c r="B806" s="229"/>
    </row>
    <row r="807" spans="1:2" s="109" customFormat="1" ht="14.25">
      <c r="A807" s="326" t="s">
        <v>183</v>
      </c>
      <c r="B807" s="229"/>
    </row>
    <row r="808" spans="1:2" s="109" customFormat="1" ht="14.25">
      <c r="A808" s="326" t="s">
        <v>190</v>
      </c>
      <c r="B808" s="229"/>
    </row>
    <row r="809" spans="1:2" s="109" customFormat="1" ht="14.25">
      <c r="A809" s="326" t="s">
        <v>766</v>
      </c>
      <c r="B809" s="229"/>
    </row>
    <row r="810" spans="1:2" s="109" customFormat="1" ht="14.25">
      <c r="A810" s="326" t="s">
        <v>767</v>
      </c>
      <c r="B810" s="229"/>
    </row>
    <row r="811" spans="1:2" s="109" customFormat="1" ht="14.25">
      <c r="A811" s="326" t="s">
        <v>768</v>
      </c>
      <c r="B811" s="229">
        <v>22</v>
      </c>
    </row>
    <row r="812" spans="1:2" s="109" customFormat="1" ht="14.25">
      <c r="A812" s="326" t="s">
        <v>769</v>
      </c>
      <c r="B812" s="229"/>
    </row>
    <row r="813" spans="1:2" s="109" customFormat="1" ht="14.25">
      <c r="A813" s="326" t="s">
        <v>770</v>
      </c>
      <c r="B813" s="229"/>
    </row>
    <row r="814" spans="1:2" s="109" customFormat="1" ht="14.25">
      <c r="A814" s="326" t="s">
        <v>771</v>
      </c>
      <c r="B814" s="229"/>
    </row>
    <row r="815" spans="1:2" s="109" customFormat="1" ht="14.25">
      <c r="A815" s="326" t="s">
        <v>772</v>
      </c>
      <c r="B815" s="229">
        <v>51</v>
      </c>
    </row>
    <row r="816" spans="1:2" s="109" customFormat="1" ht="14.25">
      <c r="A816" s="326" t="s">
        <v>773</v>
      </c>
      <c r="B816" s="229"/>
    </row>
    <row r="817" spans="1:2" s="109" customFormat="1" ht="14.25">
      <c r="A817" s="326" t="s">
        <v>774</v>
      </c>
      <c r="B817" s="229">
        <v>10</v>
      </c>
    </row>
    <row r="818" spans="1:2" s="109" customFormat="1" ht="14.25">
      <c r="A818" s="326" t="s">
        <v>775</v>
      </c>
      <c r="B818" s="229"/>
    </row>
    <row r="819" spans="1:2" s="109" customFormat="1" ht="14.25">
      <c r="A819" s="326" t="s">
        <v>776</v>
      </c>
      <c r="B819" s="229">
        <v>50</v>
      </c>
    </row>
    <row r="820" spans="1:2" s="109" customFormat="1" ht="14.25">
      <c r="A820" s="326" t="s">
        <v>777</v>
      </c>
      <c r="B820" s="229"/>
    </row>
    <row r="821" spans="1:2" s="109" customFormat="1" ht="14.25">
      <c r="A821" s="326" t="s">
        <v>778</v>
      </c>
      <c r="B821" s="229"/>
    </row>
    <row r="822" spans="1:2" s="109" customFormat="1" ht="14.25">
      <c r="A822" s="326" t="s">
        <v>779</v>
      </c>
      <c r="B822" s="229"/>
    </row>
    <row r="823" spans="1:2" s="109" customFormat="1" ht="14.25">
      <c r="A823" s="326" t="s">
        <v>780</v>
      </c>
      <c r="B823" s="229"/>
    </row>
    <row r="824" spans="1:2" s="109" customFormat="1" ht="14.25">
      <c r="A824" s="326" t="s">
        <v>781</v>
      </c>
      <c r="B824" s="229"/>
    </row>
    <row r="825" spans="1:2" s="109" customFormat="1" ht="14.25">
      <c r="A825" s="326" t="s">
        <v>782</v>
      </c>
      <c r="B825" s="229"/>
    </row>
    <row r="826" spans="1:2" s="109" customFormat="1" ht="14.25">
      <c r="A826" s="326" t="s">
        <v>783</v>
      </c>
      <c r="B826" s="229"/>
    </row>
    <row r="827" spans="1:2" s="109" customFormat="1" ht="14.25">
      <c r="A827" s="326" t="s">
        <v>784</v>
      </c>
      <c r="B827" s="229"/>
    </row>
    <row r="828" spans="1:2" s="109" customFormat="1" ht="14.25">
      <c r="A828" s="326" t="s">
        <v>785</v>
      </c>
      <c r="B828" s="229"/>
    </row>
    <row r="829" spans="1:2" s="109" customFormat="1" ht="14.25">
      <c r="A829" s="326" t="s">
        <v>786</v>
      </c>
      <c r="B829" s="229">
        <v>399</v>
      </c>
    </row>
    <row r="830" spans="1:2" s="109" customFormat="1" ht="14.25">
      <c r="A830" s="326" t="s">
        <v>787</v>
      </c>
      <c r="B830" s="229">
        <f>SUM(B831:B854)</f>
        <v>610</v>
      </c>
    </row>
    <row r="831" spans="1:2" s="109" customFormat="1" ht="14.25">
      <c r="A831" s="326" t="s">
        <v>181</v>
      </c>
      <c r="B831" s="229"/>
    </row>
    <row r="832" spans="1:2" s="109" customFormat="1" ht="14.25">
      <c r="A832" s="326" t="s">
        <v>182</v>
      </c>
      <c r="B832" s="229"/>
    </row>
    <row r="833" spans="1:2" s="109" customFormat="1" ht="14.25">
      <c r="A833" s="326" t="s">
        <v>183</v>
      </c>
      <c r="B833" s="229"/>
    </row>
    <row r="834" spans="1:2" s="109" customFormat="1" ht="14.25">
      <c r="A834" s="326" t="s">
        <v>788</v>
      </c>
      <c r="B834" s="229"/>
    </row>
    <row r="835" spans="1:2" s="109" customFormat="1" ht="14.25">
      <c r="A835" s="326" t="s">
        <v>789</v>
      </c>
      <c r="B835" s="229">
        <v>597</v>
      </c>
    </row>
    <row r="836" spans="1:2" s="109" customFormat="1" ht="14.25">
      <c r="A836" s="326" t="s">
        <v>790</v>
      </c>
      <c r="B836" s="229"/>
    </row>
    <row r="837" spans="1:2" s="109" customFormat="1" ht="14.25">
      <c r="A837" s="326" t="s">
        <v>791</v>
      </c>
      <c r="B837" s="229"/>
    </row>
    <row r="838" spans="1:2" s="109" customFormat="1" ht="14.25">
      <c r="A838" s="326" t="s">
        <v>792</v>
      </c>
      <c r="B838" s="229">
        <v>2</v>
      </c>
    </row>
    <row r="839" spans="1:2" s="109" customFormat="1" ht="14.25">
      <c r="A839" s="326" t="s">
        <v>793</v>
      </c>
      <c r="B839" s="229"/>
    </row>
    <row r="840" spans="1:2" s="109" customFormat="1" ht="14.25">
      <c r="A840" s="326" t="s">
        <v>794</v>
      </c>
      <c r="B840" s="229"/>
    </row>
    <row r="841" spans="1:2" s="109" customFormat="1" ht="14.25">
      <c r="A841" s="326" t="s">
        <v>795</v>
      </c>
      <c r="B841" s="229"/>
    </row>
    <row r="842" spans="1:2" s="109" customFormat="1" ht="14.25">
      <c r="A842" s="326" t="s">
        <v>796</v>
      </c>
      <c r="B842" s="229"/>
    </row>
    <row r="843" spans="1:2" s="109" customFormat="1" ht="14.25">
      <c r="A843" s="326" t="s">
        <v>797</v>
      </c>
      <c r="B843" s="229"/>
    </row>
    <row r="844" spans="1:2" s="109" customFormat="1" ht="14.25">
      <c r="A844" s="326" t="s">
        <v>798</v>
      </c>
      <c r="B844" s="229"/>
    </row>
    <row r="845" spans="1:2" s="109" customFormat="1" ht="14.25">
      <c r="A845" s="326" t="s">
        <v>799</v>
      </c>
      <c r="B845" s="229"/>
    </row>
    <row r="846" spans="1:2" s="109" customFormat="1" ht="14.25">
      <c r="A846" s="326" t="s">
        <v>800</v>
      </c>
      <c r="B846" s="229"/>
    </row>
    <row r="847" spans="1:2" s="109" customFormat="1" ht="14.25">
      <c r="A847" s="326" t="s">
        <v>801</v>
      </c>
      <c r="B847" s="229"/>
    </row>
    <row r="848" spans="1:2" s="109" customFormat="1" ht="14.25">
      <c r="A848" s="326" t="s">
        <v>802</v>
      </c>
      <c r="B848" s="229"/>
    </row>
    <row r="849" spans="1:2" s="109" customFormat="1" ht="14.25">
      <c r="A849" s="326" t="s">
        <v>803</v>
      </c>
      <c r="B849" s="229"/>
    </row>
    <row r="850" spans="1:2" s="109" customFormat="1" ht="14.25">
      <c r="A850" s="326" t="s">
        <v>804</v>
      </c>
      <c r="B850" s="229">
        <v>11</v>
      </c>
    </row>
    <row r="851" spans="1:2" s="109" customFormat="1" ht="14.25">
      <c r="A851" s="326" t="s">
        <v>805</v>
      </c>
      <c r="B851" s="229"/>
    </row>
    <row r="852" spans="1:2" s="109" customFormat="1" ht="14.25">
      <c r="A852" s="326" t="s">
        <v>806</v>
      </c>
      <c r="B852" s="229"/>
    </row>
    <row r="853" spans="1:2" s="109" customFormat="1" ht="14.25">
      <c r="A853" s="326" t="s">
        <v>772</v>
      </c>
      <c r="B853" s="229"/>
    </row>
    <row r="854" spans="1:2" s="109" customFormat="1" ht="14.25">
      <c r="A854" s="326" t="s">
        <v>807</v>
      </c>
      <c r="B854" s="229"/>
    </row>
    <row r="855" spans="1:2" s="109" customFormat="1" ht="14.25">
      <c r="A855" s="326" t="s">
        <v>808</v>
      </c>
      <c r="B855" s="229">
        <f>SUM(B856:B882)</f>
        <v>288</v>
      </c>
    </row>
    <row r="856" spans="1:2" s="109" customFormat="1" ht="14.25">
      <c r="A856" s="326" t="s">
        <v>181</v>
      </c>
      <c r="B856" s="229">
        <v>182</v>
      </c>
    </row>
    <row r="857" spans="1:2" s="109" customFormat="1" ht="14.25">
      <c r="A857" s="326" t="s">
        <v>182</v>
      </c>
      <c r="B857" s="229"/>
    </row>
    <row r="858" spans="1:2" s="109" customFormat="1" ht="14.25">
      <c r="A858" s="326" t="s">
        <v>183</v>
      </c>
      <c r="B858" s="229"/>
    </row>
    <row r="859" spans="1:2" s="109" customFormat="1" ht="14.25">
      <c r="A859" s="326" t="s">
        <v>809</v>
      </c>
      <c r="B859" s="229"/>
    </row>
    <row r="860" spans="1:2" s="109" customFormat="1" ht="14.25">
      <c r="A860" s="326" t="s">
        <v>810</v>
      </c>
      <c r="B860" s="229"/>
    </row>
    <row r="861" spans="1:2" s="109" customFormat="1" ht="14.25">
      <c r="A861" s="326" t="s">
        <v>811</v>
      </c>
      <c r="B861" s="229">
        <v>34</v>
      </c>
    </row>
    <row r="862" spans="1:2" s="109" customFormat="1" ht="14.25">
      <c r="A862" s="326" t="s">
        <v>812</v>
      </c>
      <c r="B862" s="229"/>
    </row>
    <row r="863" spans="1:2" s="109" customFormat="1" ht="14.25">
      <c r="A863" s="326" t="s">
        <v>813</v>
      </c>
      <c r="B863" s="229"/>
    </row>
    <row r="864" spans="1:2" s="109" customFormat="1" ht="14.25">
      <c r="A864" s="326" t="s">
        <v>814</v>
      </c>
      <c r="B864" s="229"/>
    </row>
    <row r="865" spans="1:2" s="109" customFormat="1" ht="14.25">
      <c r="A865" s="326" t="s">
        <v>815</v>
      </c>
      <c r="B865" s="229"/>
    </row>
    <row r="866" spans="1:2" s="109" customFormat="1" ht="14.25">
      <c r="A866" s="326" t="s">
        <v>816</v>
      </c>
      <c r="B866" s="229"/>
    </row>
    <row r="867" spans="1:2" s="109" customFormat="1" ht="14.25">
      <c r="A867" s="326" t="s">
        <v>817</v>
      </c>
      <c r="B867" s="229"/>
    </row>
    <row r="868" spans="1:2" s="109" customFormat="1" ht="14.25">
      <c r="A868" s="326" t="s">
        <v>818</v>
      </c>
      <c r="B868" s="229"/>
    </row>
    <row r="869" spans="1:2" s="109" customFormat="1" ht="14.25">
      <c r="A869" s="326" t="s">
        <v>819</v>
      </c>
      <c r="B869" s="229"/>
    </row>
    <row r="870" spans="1:2" s="109" customFormat="1" ht="14.25">
      <c r="A870" s="326" t="s">
        <v>820</v>
      </c>
      <c r="B870" s="229">
        <v>25</v>
      </c>
    </row>
    <row r="871" spans="1:2" s="109" customFormat="1" ht="14.25">
      <c r="A871" s="326" t="s">
        <v>821</v>
      </c>
      <c r="B871" s="229"/>
    </row>
    <row r="872" spans="1:2" s="109" customFormat="1" ht="14.25">
      <c r="A872" s="326" t="s">
        <v>822</v>
      </c>
      <c r="B872" s="229"/>
    </row>
    <row r="873" spans="1:2" s="109" customFormat="1" ht="14.25">
      <c r="A873" s="326" t="s">
        <v>823</v>
      </c>
      <c r="B873" s="229"/>
    </row>
    <row r="874" spans="1:2" s="109" customFormat="1" ht="14.25">
      <c r="A874" s="326" t="s">
        <v>824</v>
      </c>
      <c r="B874" s="229"/>
    </row>
    <row r="875" spans="1:2" s="109" customFormat="1" ht="14.25">
      <c r="A875" s="326" t="s">
        <v>825</v>
      </c>
      <c r="B875" s="229"/>
    </row>
    <row r="876" spans="1:2" s="109" customFormat="1" ht="14.25">
      <c r="A876" s="326" t="s">
        <v>826</v>
      </c>
      <c r="B876" s="229"/>
    </row>
    <row r="877" spans="1:2" s="109" customFormat="1" ht="14.25">
      <c r="A877" s="326" t="s">
        <v>800</v>
      </c>
      <c r="B877" s="229"/>
    </row>
    <row r="878" spans="1:2" s="109" customFormat="1" ht="14.25">
      <c r="A878" s="326" t="s">
        <v>827</v>
      </c>
      <c r="B878" s="229"/>
    </row>
    <row r="879" spans="1:2" s="109" customFormat="1" ht="14.25">
      <c r="A879" s="326" t="s">
        <v>828</v>
      </c>
      <c r="B879" s="229">
        <v>20</v>
      </c>
    </row>
    <row r="880" spans="1:2" s="109" customFormat="1" ht="14.25">
      <c r="A880" s="326" t="s">
        <v>829</v>
      </c>
      <c r="B880" s="229"/>
    </row>
    <row r="881" spans="1:2" s="109" customFormat="1" ht="14.25">
      <c r="A881" s="326" t="s">
        <v>830</v>
      </c>
      <c r="B881" s="229"/>
    </row>
    <row r="882" spans="1:2" s="109" customFormat="1" ht="14.25">
      <c r="A882" s="326" t="s">
        <v>831</v>
      </c>
      <c r="B882" s="229">
        <v>27</v>
      </c>
    </row>
    <row r="883" spans="1:2" s="109" customFormat="1" ht="14.25">
      <c r="A883" s="326" t="s">
        <v>832</v>
      </c>
      <c r="B883" s="229">
        <f>SUM(B884:B893)</f>
        <v>0</v>
      </c>
    </row>
    <row r="884" spans="1:2" s="109" customFormat="1" ht="14.25">
      <c r="A884" s="326" t="s">
        <v>181</v>
      </c>
      <c r="B884" s="229"/>
    </row>
    <row r="885" spans="1:2" s="109" customFormat="1" ht="14.25">
      <c r="A885" s="326" t="s">
        <v>182</v>
      </c>
      <c r="B885" s="229"/>
    </row>
    <row r="886" spans="1:2" s="109" customFormat="1" ht="14.25">
      <c r="A886" s="326" t="s">
        <v>183</v>
      </c>
      <c r="B886" s="229"/>
    </row>
    <row r="887" spans="1:2" s="109" customFormat="1" ht="14.25">
      <c r="A887" s="326" t="s">
        <v>833</v>
      </c>
      <c r="B887" s="229"/>
    </row>
    <row r="888" spans="1:2" s="109" customFormat="1" ht="14.25">
      <c r="A888" s="326" t="s">
        <v>834</v>
      </c>
      <c r="B888" s="229"/>
    </row>
    <row r="889" spans="1:2" s="109" customFormat="1" ht="14.25">
      <c r="A889" s="326" t="s">
        <v>835</v>
      </c>
      <c r="B889" s="229"/>
    </row>
    <row r="890" spans="1:2" s="109" customFormat="1" ht="14.25">
      <c r="A890" s="326" t="s">
        <v>836</v>
      </c>
      <c r="B890" s="229"/>
    </row>
    <row r="891" spans="1:2" s="109" customFormat="1" ht="14.25">
      <c r="A891" s="326" t="s">
        <v>837</v>
      </c>
      <c r="B891" s="229"/>
    </row>
    <row r="892" spans="1:2" s="109" customFormat="1" ht="14.25">
      <c r="A892" s="326" t="s">
        <v>838</v>
      </c>
      <c r="B892" s="229"/>
    </row>
    <row r="893" spans="1:2" s="109" customFormat="1" ht="14.25">
      <c r="A893" s="326" t="s">
        <v>839</v>
      </c>
      <c r="B893" s="229"/>
    </row>
    <row r="894" spans="1:2" s="109" customFormat="1" ht="14.25">
      <c r="A894" s="326" t="s">
        <v>840</v>
      </c>
      <c r="B894" s="229">
        <f>SUM(B895:B900)</f>
        <v>1389</v>
      </c>
    </row>
    <row r="895" spans="1:2" s="109" customFormat="1" ht="14.25">
      <c r="A895" s="326" t="s">
        <v>841</v>
      </c>
      <c r="B895" s="229">
        <v>35</v>
      </c>
    </row>
    <row r="896" spans="1:2" s="109" customFormat="1" ht="14.25">
      <c r="A896" s="326" t="s">
        <v>842</v>
      </c>
      <c r="B896" s="229"/>
    </row>
    <row r="897" spans="1:2" s="109" customFormat="1" ht="14.25">
      <c r="A897" s="326" t="s">
        <v>843</v>
      </c>
      <c r="B897" s="229">
        <v>1304</v>
      </c>
    </row>
    <row r="898" spans="1:2" s="109" customFormat="1" ht="14.25">
      <c r="A898" s="326" t="s">
        <v>844</v>
      </c>
      <c r="B898" s="229">
        <v>10</v>
      </c>
    </row>
    <row r="899" spans="1:2" s="109" customFormat="1" ht="14.25">
      <c r="A899" s="326" t="s">
        <v>845</v>
      </c>
      <c r="B899" s="229"/>
    </row>
    <row r="900" spans="1:2" s="109" customFormat="1" ht="14.25">
      <c r="A900" s="326" t="s">
        <v>846</v>
      </c>
      <c r="B900" s="229">
        <v>40</v>
      </c>
    </row>
    <row r="901" spans="1:2" s="109" customFormat="1" ht="14.25">
      <c r="A901" s="326" t="s">
        <v>847</v>
      </c>
      <c r="B901" s="229">
        <f>SUM(B902:B907)</f>
        <v>69</v>
      </c>
    </row>
    <row r="902" spans="1:2" s="109" customFormat="1" ht="14.25">
      <c r="A902" s="326" t="s">
        <v>848</v>
      </c>
      <c r="B902" s="229"/>
    </row>
    <row r="903" spans="1:2" s="109" customFormat="1" ht="14.25">
      <c r="A903" s="326" t="s">
        <v>849</v>
      </c>
      <c r="B903" s="229"/>
    </row>
    <row r="904" spans="1:2" s="109" customFormat="1" ht="14.25">
      <c r="A904" s="326" t="s">
        <v>850</v>
      </c>
      <c r="B904" s="229">
        <v>69</v>
      </c>
    </row>
    <row r="905" spans="1:2" s="109" customFormat="1" ht="14.25">
      <c r="A905" s="326" t="s">
        <v>851</v>
      </c>
      <c r="B905" s="229"/>
    </row>
    <row r="906" spans="1:2" s="109" customFormat="1" ht="14.25">
      <c r="A906" s="326" t="s">
        <v>852</v>
      </c>
      <c r="B906" s="229"/>
    </row>
    <row r="907" spans="1:2" s="109" customFormat="1" ht="14.25">
      <c r="A907" s="326" t="s">
        <v>853</v>
      </c>
      <c r="B907" s="229"/>
    </row>
    <row r="908" spans="1:2" s="109" customFormat="1" ht="14.25">
      <c r="A908" s="326" t="s">
        <v>854</v>
      </c>
      <c r="B908" s="229">
        <f>SUM(B909:B910)</f>
        <v>0</v>
      </c>
    </row>
    <row r="909" spans="1:2" s="109" customFormat="1" ht="14.25">
      <c r="A909" s="326" t="s">
        <v>855</v>
      </c>
      <c r="B909" s="229"/>
    </row>
    <row r="910" spans="1:2" s="109" customFormat="1" ht="14.25">
      <c r="A910" s="326" t="s">
        <v>856</v>
      </c>
      <c r="B910" s="229"/>
    </row>
    <row r="911" spans="1:2" s="109" customFormat="1" ht="14.25">
      <c r="A911" s="326" t="s">
        <v>857</v>
      </c>
      <c r="B911" s="229">
        <f>SUM(B912:B913)</f>
        <v>0</v>
      </c>
    </row>
    <row r="912" spans="1:2" s="109" customFormat="1" ht="14.25">
      <c r="A912" s="326" t="s">
        <v>858</v>
      </c>
      <c r="B912" s="229"/>
    </row>
    <row r="913" spans="1:2" s="109" customFormat="1" ht="14.25">
      <c r="A913" s="326" t="s">
        <v>859</v>
      </c>
      <c r="B913" s="229"/>
    </row>
    <row r="914" spans="1:2" s="109" customFormat="1" ht="14.25">
      <c r="A914" s="326" t="s">
        <v>63</v>
      </c>
      <c r="B914" s="229">
        <f>SUM(B915,B938,B948,B958,B963,B970,B975)</f>
        <v>871</v>
      </c>
    </row>
    <row r="915" spans="1:2" s="109" customFormat="1" ht="14.25">
      <c r="A915" s="326" t="s">
        <v>860</v>
      </c>
      <c r="B915" s="229">
        <f>SUM(B916:B937)</f>
        <v>871</v>
      </c>
    </row>
    <row r="916" spans="1:2" s="109" customFormat="1" ht="14.25">
      <c r="A916" s="326" t="s">
        <v>181</v>
      </c>
      <c r="B916" s="229">
        <v>471</v>
      </c>
    </row>
    <row r="917" spans="1:2" s="109" customFormat="1" ht="14.25">
      <c r="A917" s="326" t="s">
        <v>182</v>
      </c>
      <c r="B917" s="229"/>
    </row>
    <row r="918" spans="1:2" s="109" customFormat="1" ht="14.25">
      <c r="A918" s="326" t="s">
        <v>183</v>
      </c>
      <c r="B918" s="229"/>
    </row>
    <row r="919" spans="1:2" s="109" customFormat="1" ht="14.25">
      <c r="A919" s="326" t="s">
        <v>861</v>
      </c>
      <c r="B919" s="229">
        <v>300</v>
      </c>
    </row>
    <row r="920" spans="1:2" s="109" customFormat="1" ht="14.25">
      <c r="A920" s="326" t="s">
        <v>862</v>
      </c>
      <c r="B920" s="229">
        <v>100</v>
      </c>
    </row>
    <row r="921" spans="1:2" s="109" customFormat="1" ht="14.25">
      <c r="A921" s="326" t="s">
        <v>863</v>
      </c>
      <c r="B921" s="229"/>
    </row>
    <row r="922" spans="1:2" s="109" customFormat="1" ht="14.25">
      <c r="A922" s="326" t="s">
        <v>864</v>
      </c>
      <c r="B922" s="229"/>
    </row>
    <row r="923" spans="1:2" s="109" customFormat="1" ht="14.25">
      <c r="A923" s="326" t="s">
        <v>865</v>
      </c>
      <c r="B923" s="229"/>
    </row>
    <row r="924" spans="1:2" s="109" customFormat="1" ht="14.25">
      <c r="A924" s="326" t="s">
        <v>866</v>
      </c>
      <c r="B924" s="229"/>
    </row>
    <row r="925" spans="1:2" s="109" customFormat="1" ht="14.25">
      <c r="A925" s="326" t="s">
        <v>867</v>
      </c>
      <c r="B925" s="229"/>
    </row>
    <row r="926" spans="1:2" s="109" customFormat="1" ht="14.25">
      <c r="A926" s="326" t="s">
        <v>868</v>
      </c>
      <c r="B926" s="229"/>
    </row>
    <row r="927" spans="1:2" s="109" customFormat="1" ht="14.25">
      <c r="A927" s="326" t="s">
        <v>869</v>
      </c>
      <c r="B927" s="229"/>
    </row>
    <row r="928" spans="1:2" s="109" customFormat="1" ht="14.25">
      <c r="A928" s="326" t="s">
        <v>870</v>
      </c>
      <c r="B928" s="229"/>
    </row>
    <row r="929" spans="1:2" s="109" customFormat="1" ht="14.25">
      <c r="A929" s="326" t="s">
        <v>871</v>
      </c>
      <c r="B929" s="229"/>
    </row>
    <row r="930" spans="1:2" s="109" customFormat="1" ht="14.25">
      <c r="A930" s="326" t="s">
        <v>872</v>
      </c>
      <c r="B930" s="229"/>
    </row>
    <row r="931" spans="1:2" s="109" customFormat="1" ht="14.25">
      <c r="A931" s="326" t="s">
        <v>873</v>
      </c>
      <c r="B931" s="229"/>
    </row>
    <row r="932" spans="1:2" s="109" customFormat="1" ht="14.25">
      <c r="A932" s="326" t="s">
        <v>874</v>
      </c>
      <c r="B932" s="229"/>
    </row>
    <row r="933" spans="1:2" s="109" customFormat="1" ht="14.25">
      <c r="A933" s="326" t="s">
        <v>875</v>
      </c>
      <c r="B933" s="229"/>
    </row>
    <row r="934" spans="1:2" s="109" customFormat="1" ht="14.25">
      <c r="A934" s="326" t="s">
        <v>876</v>
      </c>
      <c r="B934" s="229"/>
    </row>
    <row r="935" spans="1:2" s="109" customFormat="1" ht="14.25">
      <c r="A935" s="326" t="s">
        <v>877</v>
      </c>
      <c r="B935" s="229"/>
    </row>
    <row r="936" spans="1:2" s="109" customFormat="1" ht="14.25">
      <c r="A936" s="326" t="s">
        <v>878</v>
      </c>
      <c r="B936" s="229"/>
    </row>
    <row r="937" spans="1:2" s="109" customFormat="1" ht="14.25">
      <c r="A937" s="326" t="s">
        <v>879</v>
      </c>
      <c r="B937" s="229"/>
    </row>
    <row r="938" spans="1:2" s="109" customFormat="1" ht="14.25">
      <c r="A938" s="326" t="s">
        <v>880</v>
      </c>
      <c r="B938" s="229">
        <f>SUM(B939:B947)</f>
        <v>0</v>
      </c>
    </row>
    <row r="939" spans="1:2" s="109" customFormat="1" ht="14.25">
      <c r="A939" s="326" t="s">
        <v>181</v>
      </c>
      <c r="B939" s="229"/>
    </row>
    <row r="940" spans="1:2" s="109" customFormat="1" ht="14.25">
      <c r="A940" s="326" t="s">
        <v>182</v>
      </c>
      <c r="B940" s="229"/>
    </row>
    <row r="941" spans="1:2" s="109" customFormat="1" ht="14.25">
      <c r="A941" s="326" t="s">
        <v>183</v>
      </c>
      <c r="B941" s="229"/>
    </row>
    <row r="942" spans="1:2" s="109" customFormat="1" ht="14.25">
      <c r="A942" s="326" t="s">
        <v>881</v>
      </c>
      <c r="B942" s="229"/>
    </row>
    <row r="943" spans="1:2" s="109" customFormat="1" ht="14.25">
      <c r="A943" s="326" t="s">
        <v>882</v>
      </c>
      <c r="B943" s="229"/>
    </row>
    <row r="944" spans="1:2" s="109" customFormat="1" ht="14.25">
      <c r="A944" s="326" t="s">
        <v>883</v>
      </c>
      <c r="B944" s="229"/>
    </row>
    <row r="945" spans="1:2" s="109" customFormat="1" ht="14.25">
      <c r="A945" s="326" t="s">
        <v>884</v>
      </c>
      <c r="B945" s="229"/>
    </row>
    <row r="946" spans="1:2" s="109" customFormat="1" ht="14.25">
      <c r="A946" s="326" t="s">
        <v>885</v>
      </c>
      <c r="B946" s="229"/>
    </row>
    <row r="947" spans="1:2" s="109" customFormat="1" ht="14.25">
      <c r="A947" s="326" t="s">
        <v>886</v>
      </c>
      <c r="B947" s="229"/>
    </row>
    <row r="948" spans="1:2" s="109" customFormat="1" ht="14.25">
      <c r="A948" s="326" t="s">
        <v>887</v>
      </c>
      <c r="B948" s="229">
        <f>SUM(B949:B957)</f>
        <v>0</v>
      </c>
    </row>
    <row r="949" spans="1:2" s="109" customFormat="1" ht="14.25">
      <c r="A949" s="326" t="s">
        <v>181</v>
      </c>
      <c r="B949" s="229"/>
    </row>
    <row r="950" spans="1:2" s="109" customFormat="1" ht="14.25">
      <c r="A950" s="326" t="s">
        <v>182</v>
      </c>
      <c r="B950" s="229"/>
    </row>
    <row r="951" spans="1:2" s="109" customFormat="1" ht="14.25">
      <c r="A951" s="326" t="s">
        <v>183</v>
      </c>
      <c r="B951" s="229"/>
    </row>
    <row r="952" spans="1:2" s="109" customFormat="1" ht="14.25">
      <c r="A952" s="326" t="s">
        <v>888</v>
      </c>
      <c r="B952" s="229"/>
    </row>
    <row r="953" spans="1:2" s="109" customFormat="1" ht="14.25">
      <c r="A953" s="326" t="s">
        <v>889</v>
      </c>
      <c r="B953" s="229"/>
    </row>
    <row r="954" spans="1:2" s="109" customFormat="1" ht="14.25">
      <c r="A954" s="326" t="s">
        <v>890</v>
      </c>
      <c r="B954" s="229"/>
    </row>
    <row r="955" spans="1:2" s="109" customFormat="1" ht="14.25">
      <c r="A955" s="326" t="s">
        <v>891</v>
      </c>
      <c r="B955" s="229"/>
    </row>
    <row r="956" spans="1:2" s="109" customFormat="1" ht="14.25">
      <c r="A956" s="326" t="s">
        <v>892</v>
      </c>
      <c r="B956" s="229"/>
    </row>
    <row r="957" spans="1:2" s="109" customFormat="1" ht="14.25">
      <c r="A957" s="326" t="s">
        <v>893</v>
      </c>
      <c r="B957" s="229"/>
    </row>
    <row r="958" spans="1:2" s="109" customFormat="1" ht="14.25">
      <c r="A958" s="326" t="s">
        <v>894</v>
      </c>
      <c r="B958" s="229">
        <f>SUM(B959:B962)</f>
        <v>0</v>
      </c>
    </row>
    <row r="959" spans="1:2" s="109" customFormat="1" ht="14.25">
      <c r="A959" s="326" t="s">
        <v>895</v>
      </c>
      <c r="B959" s="229"/>
    </row>
    <row r="960" spans="1:2" s="109" customFormat="1" ht="14.25">
      <c r="A960" s="326" t="s">
        <v>896</v>
      </c>
      <c r="B960" s="229"/>
    </row>
    <row r="961" spans="1:2" s="109" customFormat="1" ht="14.25">
      <c r="A961" s="326" t="s">
        <v>897</v>
      </c>
      <c r="B961" s="229"/>
    </row>
    <row r="962" spans="1:2" s="109" customFormat="1" ht="14.25">
      <c r="A962" s="326" t="s">
        <v>898</v>
      </c>
      <c r="B962" s="229"/>
    </row>
    <row r="963" spans="1:2" s="109" customFormat="1" ht="14.25">
      <c r="A963" s="326" t="s">
        <v>899</v>
      </c>
      <c r="B963" s="229">
        <f>SUM(B964:B969)</f>
        <v>0</v>
      </c>
    </row>
    <row r="964" spans="1:2" s="109" customFormat="1" ht="14.25">
      <c r="A964" s="326" t="s">
        <v>181</v>
      </c>
      <c r="B964" s="229"/>
    </row>
    <row r="965" spans="1:2" s="109" customFormat="1" ht="14.25">
      <c r="A965" s="326" t="s">
        <v>182</v>
      </c>
      <c r="B965" s="229"/>
    </row>
    <row r="966" spans="1:2" s="109" customFormat="1" ht="14.25">
      <c r="A966" s="326" t="s">
        <v>183</v>
      </c>
      <c r="B966" s="229"/>
    </row>
    <row r="967" spans="1:2" s="109" customFormat="1" ht="14.25">
      <c r="A967" s="326" t="s">
        <v>885</v>
      </c>
      <c r="B967" s="229"/>
    </row>
    <row r="968" spans="1:2" s="109" customFormat="1" ht="14.25">
      <c r="A968" s="326" t="s">
        <v>900</v>
      </c>
      <c r="B968" s="229"/>
    </row>
    <row r="969" spans="1:2" s="109" customFormat="1" ht="14.25">
      <c r="A969" s="326" t="s">
        <v>901</v>
      </c>
      <c r="B969" s="229"/>
    </row>
    <row r="970" spans="1:2" s="109" customFormat="1" ht="14.25">
      <c r="A970" s="326" t="s">
        <v>902</v>
      </c>
      <c r="B970" s="229">
        <f>SUM(B971:B974)</f>
        <v>0</v>
      </c>
    </row>
    <row r="971" spans="1:2" s="109" customFormat="1" ht="14.25">
      <c r="A971" s="326" t="s">
        <v>903</v>
      </c>
      <c r="B971" s="229"/>
    </row>
    <row r="972" spans="1:2" s="109" customFormat="1" ht="14.25">
      <c r="A972" s="326" t="s">
        <v>904</v>
      </c>
      <c r="B972" s="229"/>
    </row>
    <row r="973" spans="1:2" s="109" customFormat="1" ht="14.25">
      <c r="A973" s="326" t="s">
        <v>905</v>
      </c>
      <c r="B973" s="229"/>
    </row>
    <row r="974" spans="1:2" s="109" customFormat="1" ht="14.25">
      <c r="A974" s="326" t="s">
        <v>906</v>
      </c>
      <c r="B974" s="229"/>
    </row>
    <row r="975" spans="1:2" s="109" customFormat="1" ht="14.25">
      <c r="A975" s="326" t="s">
        <v>907</v>
      </c>
      <c r="B975" s="229">
        <f>SUM(B976:B977)</f>
        <v>0</v>
      </c>
    </row>
    <row r="976" spans="1:2" s="109" customFormat="1" ht="14.25">
      <c r="A976" s="326" t="s">
        <v>908</v>
      </c>
      <c r="B976" s="229"/>
    </row>
    <row r="977" spans="1:2" s="109" customFormat="1" ht="14.25">
      <c r="A977" s="326" t="s">
        <v>909</v>
      </c>
      <c r="B977" s="229"/>
    </row>
    <row r="978" spans="1:2" s="109" customFormat="1" ht="14.25">
      <c r="A978" s="326" t="s">
        <v>64</v>
      </c>
      <c r="B978" s="229">
        <f>SUM(B979,B989,B1005,B1010,B1024,B1031,B1038)</f>
        <v>299</v>
      </c>
    </row>
    <row r="979" spans="1:2" s="109" customFormat="1" ht="14.25">
      <c r="A979" s="326" t="s">
        <v>910</v>
      </c>
      <c r="B979" s="229">
        <f>SUM(B980:B988)</f>
        <v>0</v>
      </c>
    </row>
    <row r="980" spans="1:2" s="109" customFormat="1" ht="14.25">
      <c r="A980" s="326" t="s">
        <v>181</v>
      </c>
      <c r="B980" s="229"/>
    </row>
    <row r="981" spans="1:2" s="109" customFormat="1" ht="14.25">
      <c r="A981" s="326" t="s">
        <v>182</v>
      </c>
      <c r="B981" s="229"/>
    </row>
    <row r="982" spans="1:2" s="109" customFormat="1" ht="14.25">
      <c r="A982" s="326" t="s">
        <v>183</v>
      </c>
      <c r="B982" s="229"/>
    </row>
    <row r="983" spans="1:2" s="109" customFormat="1" ht="14.25">
      <c r="A983" s="326" t="s">
        <v>911</v>
      </c>
      <c r="B983" s="229"/>
    </row>
    <row r="984" spans="1:2" s="109" customFormat="1" ht="14.25">
      <c r="A984" s="326" t="s">
        <v>912</v>
      </c>
      <c r="B984" s="229"/>
    </row>
    <row r="985" spans="1:2" s="109" customFormat="1" ht="14.25">
      <c r="A985" s="326" t="s">
        <v>913</v>
      </c>
      <c r="B985" s="229"/>
    </row>
    <row r="986" spans="1:2" s="109" customFormat="1" ht="14.25">
      <c r="A986" s="326" t="s">
        <v>914</v>
      </c>
      <c r="B986" s="229"/>
    </row>
    <row r="987" spans="1:2" s="109" customFormat="1" ht="14.25">
      <c r="A987" s="326" t="s">
        <v>915</v>
      </c>
      <c r="B987" s="229"/>
    </row>
    <row r="988" spans="1:2" s="109" customFormat="1" ht="14.25">
      <c r="A988" s="326" t="s">
        <v>916</v>
      </c>
      <c r="B988" s="229"/>
    </row>
    <row r="989" spans="1:2" s="109" customFormat="1" ht="14.25">
      <c r="A989" s="326" t="s">
        <v>917</v>
      </c>
      <c r="B989" s="229">
        <f>SUM(B990:B1004)</f>
        <v>0</v>
      </c>
    </row>
    <row r="990" spans="1:2" s="109" customFormat="1" ht="14.25">
      <c r="A990" s="326" t="s">
        <v>181</v>
      </c>
      <c r="B990" s="229"/>
    </row>
    <row r="991" spans="1:2" s="109" customFormat="1" ht="14.25">
      <c r="A991" s="326" t="s">
        <v>182</v>
      </c>
      <c r="B991" s="229"/>
    </row>
    <row r="992" spans="1:2" s="109" customFormat="1" ht="14.25">
      <c r="A992" s="326" t="s">
        <v>183</v>
      </c>
      <c r="B992" s="229"/>
    </row>
    <row r="993" spans="1:2" s="109" customFormat="1" ht="14.25">
      <c r="A993" s="326" t="s">
        <v>918</v>
      </c>
      <c r="B993" s="229"/>
    </row>
    <row r="994" spans="1:2" s="109" customFormat="1" ht="14.25">
      <c r="A994" s="326" t="s">
        <v>919</v>
      </c>
      <c r="B994" s="229"/>
    </row>
    <row r="995" spans="1:2" s="109" customFormat="1" ht="14.25">
      <c r="A995" s="326" t="s">
        <v>920</v>
      </c>
      <c r="B995" s="229"/>
    </row>
    <row r="996" spans="1:2" s="109" customFormat="1" ht="14.25">
      <c r="A996" s="326" t="s">
        <v>921</v>
      </c>
      <c r="B996" s="229"/>
    </row>
    <row r="997" spans="1:2" s="109" customFormat="1" ht="14.25">
      <c r="A997" s="326" t="s">
        <v>922</v>
      </c>
      <c r="B997" s="229"/>
    </row>
    <row r="998" spans="1:2" s="109" customFormat="1" ht="14.25">
      <c r="A998" s="326" t="s">
        <v>923</v>
      </c>
      <c r="B998" s="229"/>
    </row>
    <row r="999" spans="1:2" s="109" customFormat="1" ht="14.25">
      <c r="A999" s="326" t="s">
        <v>924</v>
      </c>
      <c r="B999" s="229"/>
    </row>
    <row r="1000" spans="1:2" s="109" customFormat="1" ht="14.25">
      <c r="A1000" s="326" t="s">
        <v>925</v>
      </c>
      <c r="B1000" s="229"/>
    </row>
    <row r="1001" spans="1:2" s="109" customFormat="1" ht="14.25">
      <c r="A1001" s="326" t="s">
        <v>926</v>
      </c>
      <c r="B1001" s="229"/>
    </row>
    <row r="1002" spans="1:2" s="109" customFormat="1" ht="14.25">
      <c r="A1002" s="326" t="s">
        <v>927</v>
      </c>
      <c r="B1002" s="229"/>
    </row>
    <row r="1003" spans="1:2" s="109" customFormat="1" ht="14.25">
      <c r="A1003" s="326" t="s">
        <v>928</v>
      </c>
      <c r="B1003" s="229"/>
    </row>
    <row r="1004" spans="1:2" s="109" customFormat="1" ht="14.25">
      <c r="A1004" s="326" t="s">
        <v>929</v>
      </c>
      <c r="B1004" s="229"/>
    </row>
    <row r="1005" spans="1:2" s="109" customFormat="1" ht="14.25">
      <c r="A1005" s="326" t="s">
        <v>930</v>
      </c>
      <c r="B1005" s="229">
        <f>SUM(B1006:B1009)</f>
        <v>0</v>
      </c>
    </row>
    <row r="1006" spans="1:2" s="109" customFormat="1" ht="14.25">
      <c r="A1006" s="326" t="s">
        <v>181</v>
      </c>
      <c r="B1006" s="229"/>
    </row>
    <row r="1007" spans="1:2" s="109" customFormat="1" ht="14.25">
      <c r="A1007" s="326" t="s">
        <v>182</v>
      </c>
      <c r="B1007" s="229"/>
    </row>
    <row r="1008" spans="1:2" s="109" customFormat="1" ht="14.25">
      <c r="A1008" s="326" t="s">
        <v>183</v>
      </c>
      <c r="B1008" s="229"/>
    </row>
    <row r="1009" spans="1:2" s="109" customFormat="1" ht="14.25">
      <c r="A1009" s="326" t="s">
        <v>931</v>
      </c>
      <c r="B1009" s="229"/>
    </row>
    <row r="1010" spans="1:2" s="109" customFormat="1" ht="14.25">
      <c r="A1010" s="326" t="s">
        <v>932</v>
      </c>
      <c r="B1010" s="229">
        <f>SUM(B1011:B1023)</f>
        <v>2</v>
      </c>
    </row>
    <row r="1011" spans="1:2" s="109" customFormat="1" ht="14.25">
      <c r="A1011" s="326" t="s">
        <v>181</v>
      </c>
      <c r="B1011" s="229">
        <v>2</v>
      </c>
    </row>
    <row r="1012" spans="1:2" s="109" customFormat="1" ht="14.25">
      <c r="A1012" s="326" t="s">
        <v>182</v>
      </c>
      <c r="B1012" s="229"/>
    </row>
    <row r="1013" spans="1:2" s="109" customFormat="1" ht="14.25">
      <c r="A1013" s="326" t="s">
        <v>183</v>
      </c>
      <c r="B1013" s="229"/>
    </row>
    <row r="1014" spans="1:2" s="109" customFormat="1" ht="14.25">
      <c r="A1014" s="326" t="s">
        <v>933</v>
      </c>
      <c r="B1014" s="229"/>
    </row>
    <row r="1015" spans="1:2" s="109" customFormat="1" ht="14.25">
      <c r="A1015" s="326" t="s">
        <v>934</v>
      </c>
      <c r="B1015" s="229"/>
    </row>
    <row r="1016" spans="1:2" s="109" customFormat="1" ht="14.25">
      <c r="A1016" s="326" t="s">
        <v>935</v>
      </c>
      <c r="B1016" s="229"/>
    </row>
    <row r="1017" spans="1:2" s="109" customFormat="1" ht="14.25">
      <c r="A1017" s="326" t="s">
        <v>936</v>
      </c>
      <c r="B1017" s="229"/>
    </row>
    <row r="1018" spans="1:2" s="109" customFormat="1" ht="14.25">
      <c r="A1018" s="326" t="s">
        <v>937</v>
      </c>
      <c r="B1018" s="229"/>
    </row>
    <row r="1019" spans="1:2" s="109" customFormat="1" ht="14.25">
      <c r="A1019" s="326" t="s">
        <v>938</v>
      </c>
      <c r="B1019" s="229"/>
    </row>
    <row r="1020" spans="1:2" s="109" customFormat="1" ht="14.25">
      <c r="A1020" s="326" t="s">
        <v>939</v>
      </c>
      <c r="B1020" s="229"/>
    </row>
    <row r="1021" spans="1:2" s="109" customFormat="1" ht="14.25">
      <c r="A1021" s="326" t="s">
        <v>885</v>
      </c>
      <c r="B1021" s="229"/>
    </row>
    <row r="1022" spans="1:2" s="109" customFormat="1" ht="14.25">
      <c r="A1022" s="326" t="s">
        <v>940</v>
      </c>
      <c r="B1022" s="229"/>
    </row>
    <row r="1023" spans="1:2" s="109" customFormat="1" ht="14.25">
      <c r="A1023" s="326" t="s">
        <v>941</v>
      </c>
      <c r="B1023" s="229"/>
    </row>
    <row r="1024" spans="1:2" s="109" customFormat="1" ht="14.25">
      <c r="A1024" s="326" t="s">
        <v>942</v>
      </c>
      <c r="B1024" s="229">
        <f>SUM(B1025:B1030)</f>
        <v>0</v>
      </c>
    </row>
    <row r="1025" spans="1:2" s="109" customFormat="1" ht="14.25">
      <c r="A1025" s="326" t="s">
        <v>181</v>
      </c>
      <c r="B1025" s="229"/>
    </row>
    <row r="1026" spans="1:2" s="109" customFormat="1" ht="14.25">
      <c r="A1026" s="326" t="s">
        <v>182</v>
      </c>
      <c r="B1026" s="229"/>
    </row>
    <row r="1027" spans="1:2" s="109" customFormat="1" ht="14.25">
      <c r="A1027" s="326" t="s">
        <v>183</v>
      </c>
      <c r="B1027" s="229"/>
    </row>
    <row r="1028" spans="1:2" s="109" customFormat="1" ht="14.25">
      <c r="A1028" s="326" t="s">
        <v>943</v>
      </c>
      <c r="B1028" s="229"/>
    </row>
    <row r="1029" spans="1:2" s="109" customFormat="1" ht="14.25">
      <c r="A1029" s="326" t="s">
        <v>944</v>
      </c>
      <c r="B1029" s="229"/>
    </row>
    <row r="1030" spans="1:2" s="109" customFormat="1" ht="14.25">
      <c r="A1030" s="326" t="s">
        <v>945</v>
      </c>
      <c r="B1030" s="229"/>
    </row>
    <row r="1031" spans="1:2" s="109" customFormat="1" ht="14.25">
      <c r="A1031" s="326" t="s">
        <v>946</v>
      </c>
      <c r="B1031" s="229">
        <f>SUM(B1032:B1037)</f>
        <v>297</v>
      </c>
    </row>
    <row r="1032" spans="1:2" s="109" customFormat="1" ht="14.25">
      <c r="A1032" s="326" t="s">
        <v>181</v>
      </c>
      <c r="B1032" s="229">
        <v>297</v>
      </c>
    </row>
    <row r="1033" spans="1:2" s="109" customFormat="1" ht="14.25">
      <c r="A1033" s="326" t="s">
        <v>182</v>
      </c>
      <c r="B1033" s="229"/>
    </row>
    <row r="1034" spans="1:2" s="109" customFormat="1" ht="14.25">
      <c r="A1034" s="326" t="s">
        <v>183</v>
      </c>
      <c r="B1034" s="229"/>
    </row>
    <row r="1035" spans="1:2" s="109" customFormat="1" ht="14.25">
      <c r="A1035" s="326" t="s">
        <v>947</v>
      </c>
      <c r="B1035" s="229"/>
    </row>
    <row r="1036" spans="1:2" s="109" customFormat="1" ht="14.25">
      <c r="A1036" s="326" t="s">
        <v>948</v>
      </c>
      <c r="B1036" s="229"/>
    </row>
    <row r="1037" spans="1:2" s="109" customFormat="1" ht="14.25">
      <c r="A1037" s="326" t="s">
        <v>949</v>
      </c>
      <c r="B1037" s="229"/>
    </row>
    <row r="1038" spans="1:2" s="109" customFormat="1" ht="14.25">
      <c r="A1038" s="326" t="s">
        <v>950</v>
      </c>
      <c r="B1038" s="229">
        <f>SUM(B1039:B1043)</f>
        <v>0</v>
      </c>
    </row>
    <row r="1039" spans="1:2" s="109" customFormat="1" ht="14.25">
      <c r="A1039" s="326" t="s">
        <v>951</v>
      </c>
      <c r="B1039" s="229"/>
    </row>
    <row r="1040" spans="1:2" s="109" customFormat="1" ht="14.25">
      <c r="A1040" s="326" t="s">
        <v>952</v>
      </c>
      <c r="B1040" s="229"/>
    </row>
    <row r="1041" spans="1:2" s="109" customFormat="1" ht="14.25">
      <c r="A1041" s="326" t="s">
        <v>953</v>
      </c>
      <c r="B1041" s="229"/>
    </row>
    <row r="1042" spans="1:2" s="109" customFormat="1" ht="14.25">
      <c r="A1042" s="326" t="s">
        <v>954</v>
      </c>
      <c r="B1042" s="229"/>
    </row>
    <row r="1043" spans="1:2" s="109" customFormat="1" ht="14.25">
      <c r="A1043" s="326" t="s">
        <v>955</v>
      </c>
      <c r="B1043" s="229"/>
    </row>
    <row r="1044" spans="1:2" s="109" customFormat="1" ht="14.25">
      <c r="A1044" s="326" t="s">
        <v>65</v>
      </c>
      <c r="B1044" s="229">
        <f>SUM(B1045,B1055,B1061)</f>
        <v>101</v>
      </c>
    </row>
    <row r="1045" spans="1:2" s="109" customFormat="1" ht="14.25">
      <c r="A1045" s="326" t="s">
        <v>956</v>
      </c>
      <c r="B1045" s="229">
        <f>SUM(B1046:B1054)</f>
        <v>101</v>
      </c>
    </row>
    <row r="1046" spans="1:2" s="109" customFormat="1" ht="14.25">
      <c r="A1046" s="326" t="s">
        <v>181</v>
      </c>
      <c r="B1046" s="229">
        <v>89</v>
      </c>
    </row>
    <row r="1047" spans="1:2" s="109" customFormat="1" ht="14.25">
      <c r="A1047" s="326" t="s">
        <v>182</v>
      </c>
      <c r="B1047" s="229"/>
    </row>
    <row r="1048" spans="1:2" s="109" customFormat="1" ht="14.25">
      <c r="A1048" s="326" t="s">
        <v>183</v>
      </c>
      <c r="B1048" s="229"/>
    </row>
    <row r="1049" spans="1:2" s="109" customFormat="1" ht="14.25">
      <c r="A1049" s="326" t="s">
        <v>957</v>
      </c>
      <c r="B1049" s="229"/>
    </row>
    <row r="1050" spans="1:2" s="109" customFormat="1" ht="14.25">
      <c r="A1050" s="326" t="s">
        <v>958</v>
      </c>
      <c r="B1050" s="229"/>
    </row>
    <row r="1051" spans="1:2" s="109" customFormat="1" ht="14.25">
      <c r="A1051" s="326" t="s">
        <v>959</v>
      </c>
      <c r="B1051" s="229"/>
    </row>
    <row r="1052" spans="1:2" s="109" customFormat="1" ht="14.25">
      <c r="A1052" s="326" t="s">
        <v>960</v>
      </c>
      <c r="B1052" s="229"/>
    </row>
    <row r="1053" spans="1:2" s="109" customFormat="1" ht="14.25">
      <c r="A1053" s="326" t="s">
        <v>190</v>
      </c>
      <c r="B1053" s="229"/>
    </row>
    <row r="1054" spans="1:2" s="109" customFormat="1" ht="14.25">
      <c r="A1054" s="326" t="s">
        <v>961</v>
      </c>
      <c r="B1054" s="229">
        <v>12</v>
      </c>
    </row>
    <row r="1055" spans="1:2" s="109" customFormat="1" ht="14.25">
      <c r="A1055" s="326" t="s">
        <v>962</v>
      </c>
      <c r="B1055" s="229">
        <f>SUM(B1056:B1060)</f>
        <v>0</v>
      </c>
    </row>
    <row r="1056" spans="1:2" s="109" customFormat="1" ht="14.25">
      <c r="A1056" s="326" t="s">
        <v>181</v>
      </c>
      <c r="B1056" s="229"/>
    </row>
    <row r="1057" spans="1:2" s="109" customFormat="1" ht="14.25">
      <c r="A1057" s="326" t="s">
        <v>182</v>
      </c>
      <c r="B1057" s="229"/>
    </row>
    <row r="1058" spans="1:2" s="109" customFormat="1" ht="14.25">
      <c r="A1058" s="326" t="s">
        <v>183</v>
      </c>
      <c r="B1058" s="229"/>
    </row>
    <row r="1059" spans="1:2" s="109" customFormat="1" ht="14.25">
      <c r="A1059" s="326" t="s">
        <v>963</v>
      </c>
      <c r="B1059" s="229"/>
    </row>
    <row r="1060" spans="1:2" s="109" customFormat="1" ht="14.25">
      <c r="A1060" s="326" t="s">
        <v>964</v>
      </c>
      <c r="B1060" s="229"/>
    </row>
    <row r="1061" spans="1:2" s="109" customFormat="1" ht="14.25">
      <c r="A1061" s="326" t="s">
        <v>965</v>
      </c>
      <c r="B1061" s="229">
        <f>SUM(B1062:B1063)</f>
        <v>0</v>
      </c>
    </row>
    <row r="1062" spans="1:2" s="109" customFormat="1" ht="14.25">
      <c r="A1062" s="326" t="s">
        <v>966</v>
      </c>
      <c r="B1062" s="229"/>
    </row>
    <row r="1063" spans="1:2" s="109" customFormat="1" ht="14.25">
      <c r="A1063" s="326" t="s">
        <v>967</v>
      </c>
      <c r="B1063" s="229"/>
    </row>
    <row r="1064" spans="1:2" s="109" customFormat="1" ht="14.25">
      <c r="A1064" s="326" t="s">
        <v>66</v>
      </c>
      <c r="B1064" s="229">
        <f>SUM(B1065,B1072,B1078)</f>
        <v>0</v>
      </c>
    </row>
    <row r="1065" spans="1:2" s="109" customFormat="1" ht="14.25">
      <c r="A1065" s="326" t="s">
        <v>968</v>
      </c>
      <c r="B1065" s="229">
        <f>SUM(B1066:B1071)</f>
        <v>0</v>
      </c>
    </row>
    <row r="1066" spans="1:2" s="109" customFormat="1" ht="14.25">
      <c r="A1066" s="326" t="s">
        <v>181</v>
      </c>
      <c r="B1066" s="229"/>
    </row>
    <row r="1067" spans="1:2" s="109" customFormat="1" ht="14.25">
      <c r="A1067" s="326" t="s">
        <v>182</v>
      </c>
      <c r="B1067" s="229"/>
    </row>
    <row r="1068" spans="1:2" s="109" customFormat="1" ht="14.25">
      <c r="A1068" s="326" t="s">
        <v>183</v>
      </c>
      <c r="B1068" s="229"/>
    </row>
    <row r="1069" spans="1:2" s="109" customFormat="1" ht="14.25">
      <c r="A1069" s="326" t="s">
        <v>969</v>
      </c>
      <c r="B1069" s="229"/>
    </row>
    <row r="1070" spans="1:2" s="109" customFormat="1" ht="14.25">
      <c r="A1070" s="326" t="s">
        <v>190</v>
      </c>
      <c r="B1070" s="229"/>
    </row>
    <row r="1071" spans="1:2" s="109" customFormat="1" ht="14.25">
      <c r="A1071" s="326" t="s">
        <v>970</v>
      </c>
      <c r="B1071" s="229"/>
    </row>
    <row r="1072" spans="1:2" s="109" customFormat="1" ht="14.25">
      <c r="A1072" s="326" t="s">
        <v>971</v>
      </c>
      <c r="B1072" s="229">
        <f>SUM(B1073:B1077)</f>
        <v>0</v>
      </c>
    </row>
    <row r="1073" spans="1:2" s="109" customFormat="1" ht="14.25">
      <c r="A1073" s="326" t="s">
        <v>972</v>
      </c>
      <c r="B1073" s="229"/>
    </row>
    <row r="1074" spans="1:2" s="109" customFormat="1" ht="14.25">
      <c r="A1074" s="327" t="s">
        <v>973</v>
      </c>
      <c r="B1074" s="229"/>
    </row>
    <row r="1075" spans="1:2" s="109" customFormat="1" ht="14.25">
      <c r="A1075" s="326" t="s">
        <v>974</v>
      </c>
      <c r="B1075" s="229"/>
    </row>
    <row r="1076" spans="1:2" s="109" customFormat="1" ht="14.25">
      <c r="A1076" s="326" t="s">
        <v>975</v>
      </c>
      <c r="B1076" s="229"/>
    </row>
    <row r="1077" spans="1:2" s="109" customFormat="1" ht="14.25">
      <c r="A1077" s="326" t="s">
        <v>976</v>
      </c>
      <c r="B1077" s="229"/>
    </row>
    <row r="1078" spans="1:2" s="109" customFormat="1" ht="14.25">
      <c r="A1078" s="326" t="s">
        <v>977</v>
      </c>
      <c r="B1078" s="229"/>
    </row>
    <row r="1079" spans="1:2" s="109" customFormat="1" ht="14.25">
      <c r="A1079" s="326" t="s">
        <v>67</v>
      </c>
      <c r="B1079" s="229">
        <f>SUM(B1080:B1088)</f>
        <v>0</v>
      </c>
    </row>
    <row r="1080" spans="1:2" s="109" customFormat="1" ht="14.25">
      <c r="A1080" s="326" t="s">
        <v>978</v>
      </c>
      <c r="B1080" s="229"/>
    </row>
    <row r="1081" spans="1:2" s="109" customFormat="1" ht="14.25">
      <c r="A1081" s="326" t="s">
        <v>979</v>
      </c>
      <c r="B1081" s="229"/>
    </row>
    <row r="1082" spans="1:2" s="109" customFormat="1" ht="14.25">
      <c r="A1082" s="326" t="s">
        <v>980</v>
      </c>
      <c r="B1082" s="229"/>
    </row>
    <row r="1083" spans="1:2" s="109" customFormat="1" ht="14.25">
      <c r="A1083" s="326" t="s">
        <v>981</v>
      </c>
      <c r="B1083" s="229"/>
    </row>
    <row r="1084" spans="1:2" s="109" customFormat="1" ht="14.25">
      <c r="A1084" s="326" t="s">
        <v>982</v>
      </c>
      <c r="B1084" s="229"/>
    </row>
    <row r="1085" spans="1:2" s="109" customFormat="1" ht="14.25">
      <c r="A1085" s="326" t="s">
        <v>983</v>
      </c>
      <c r="B1085" s="229"/>
    </row>
    <row r="1086" spans="1:2" s="109" customFormat="1" ht="14.25">
      <c r="A1086" s="326" t="s">
        <v>984</v>
      </c>
      <c r="B1086" s="229"/>
    </row>
    <row r="1087" spans="1:2" s="109" customFormat="1" ht="14.25">
      <c r="A1087" s="326" t="s">
        <v>985</v>
      </c>
      <c r="B1087" s="229"/>
    </row>
    <row r="1088" spans="1:2" s="109" customFormat="1" ht="14.25">
      <c r="A1088" s="326" t="s">
        <v>986</v>
      </c>
      <c r="B1088" s="229"/>
    </row>
    <row r="1089" spans="1:2" s="109" customFormat="1" ht="14.25">
      <c r="A1089" s="326" t="s">
        <v>68</v>
      </c>
      <c r="B1089" s="229">
        <f>SUM(B1090,B1117,B1132)</f>
        <v>246</v>
      </c>
    </row>
    <row r="1090" spans="1:2" s="109" customFormat="1" ht="14.25">
      <c r="A1090" s="326" t="s">
        <v>987</v>
      </c>
      <c r="B1090" s="229">
        <f>SUM(B1091:B1116)</f>
        <v>246</v>
      </c>
    </row>
    <row r="1091" spans="1:2" s="109" customFormat="1" ht="14.25">
      <c r="A1091" s="326" t="s">
        <v>181</v>
      </c>
      <c r="B1091" s="229">
        <v>246</v>
      </c>
    </row>
    <row r="1092" spans="1:2" s="109" customFormat="1" ht="14.25">
      <c r="A1092" s="326" t="s">
        <v>182</v>
      </c>
      <c r="B1092" s="229"/>
    </row>
    <row r="1093" spans="1:2" s="109" customFormat="1" ht="14.25">
      <c r="A1093" s="326" t="s">
        <v>183</v>
      </c>
      <c r="B1093" s="229"/>
    </row>
    <row r="1094" spans="1:2" s="109" customFormat="1" ht="14.25">
      <c r="A1094" s="326" t="s">
        <v>988</v>
      </c>
      <c r="B1094" s="229"/>
    </row>
    <row r="1095" spans="1:2" s="109" customFormat="1" ht="14.25">
      <c r="A1095" s="326" t="s">
        <v>989</v>
      </c>
      <c r="B1095" s="229"/>
    </row>
    <row r="1096" spans="1:2" s="109" customFormat="1" ht="14.25">
      <c r="A1096" s="326" t="s">
        <v>990</v>
      </c>
      <c r="B1096" s="229"/>
    </row>
    <row r="1097" spans="1:2" s="109" customFormat="1" ht="14.25">
      <c r="A1097" s="326" t="s">
        <v>991</v>
      </c>
      <c r="B1097" s="229"/>
    </row>
    <row r="1098" spans="1:2" s="109" customFormat="1" ht="14.25">
      <c r="A1098" s="326" t="s">
        <v>992</v>
      </c>
      <c r="B1098" s="229"/>
    </row>
    <row r="1099" spans="1:2" s="109" customFormat="1" ht="14.25">
      <c r="A1099" s="326" t="s">
        <v>993</v>
      </c>
      <c r="B1099" s="229"/>
    </row>
    <row r="1100" spans="1:2" s="109" customFormat="1" ht="14.25">
      <c r="A1100" s="326" t="s">
        <v>994</v>
      </c>
      <c r="B1100" s="229"/>
    </row>
    <row r="1101" spans="1:2" s="109" customFormat="1" ht="14.25">
      <c r="A1101" s="326" t="s">
        <v>995</v>
      </c>
      <c r="B1101" s="229"/>
    </row>
    <row r="1102" spans="1:2" s="109" customFormat="1" ht="14.25">
      <c r="A1102" s="326" t="s">
        <v>996</v>
      </c>
      <c r="B1102" s="229"/>
    </row>
    <row r="1103" spans="1:2" s="109" customFormat="1" ht="14.25">
      <c r="A1103" s="326" t="s">
        <v>997</v>
      </c>
      <c r="B1103" s="229"/>
    </row>
    <row r="1104" spans="1:2" s="109" customFormat="1" ht="14.25">
      <c r="A1104" s="326" t="s">
        <v>998</v>
      </c>
      <c r="B1104" s="229"/>
    </row>
    <row r="1105" spans="1:2" s="109" customFormat="1" ht="14.25">
      <c r="A1105" s="326" t="s">
        <v>999</v>
      </c>
      <c r="B1105" s="229"/>
    </row>
    <row r="1106" spans="1:2" s="109" customFormat="1" ht="14.25">
      <c r="A1106" s="326" t="s">
        <v>1000</v>
      </c>
      <c r="B1106" s="229"/>
    </row>
    <row r="1107" spans="1:2" s="109" customFormat="1" ht="14.25">
      <c r="A1107" s="326" t="s">
        <v>1001</v>
      </c>
      <c r="B1107" s="229"/>
    </row>
    <row r="1108" spans="1:2" s="109" customFormat="1" ht="14.25">
      <c r="A1108" s="326" t="s">
        <v>1002</v>
      </c>
      <c r="B1108" s="229"/>
    </row>
    <row r="1109" spans="1:2" s="109" customFormat="1" ht="14.25">
      <c r="A1109" s="326" t="s">
        <v>1003</v>
      </c>
      <c r="B1109" s="229"/>
    </row>
    <row r="1110" spans="1:2" s="109" customFormat="1" ht="14.25">
      <c r="A1110" s="326" t="s">
        <v>1004</v>
      </c>
      <c r="B1110" s="229"/>
    </row>
    <row r="1111" spans="1:2" s="109" customFormat="1" ht="14.25">
      <c r="A1111" s="326" t="s">
        <v>1005</v>
      </c>
      <c r="B1111" s="229"/>
    </row>
    <row r="1112" spans="1:2" s="109" customFormat="1" ht="14.25">
      <c r="A1112" s="326" t="s">
        <v>1006</v>
      </c>
      <c r="B1112" s="229"/>
    </row>
    <row r="1113" spans="1:2" s="109" customFormat="1" ht="14.25">
      <c r="A1113" s="326" t="s">
        <v>1007</v>
      </c>
      <c r="B1113" s="229"/>
    </row>
    <row r="1114" spans="1:2" s="109" customFormat="1" ht="14.25">
      <c r="A1114" s="326" t="s">
        <v>1008</v>
      </c>
      <c r="B1114" s="229"/>
    </row>
    <row r="1115" spans="1:2" s="109" customFormat="1" ht="14.25">
      <c r="A1115" s="326" t="s">
        <v>190</v>
      </c>
      <c r="B1115" s="229"/>
    </row>
    <row r="1116" spans="1:2" s="109" customFormat="1" ht="14.25">
      <c r="A1116" s="326" t="s">
        <v>1009</v>
      </c>
      <c r="B1116" s="229"/>
    </row>
    <row r="1117" spans="1:2" s="109" customFormat="1" ht="14.25">
      <c r="A1117" s="326" t="s">
        <v>1010</v>
      </c>
      <c r="B1117" s="229">
        <f>SUM(B1118:B1131)</f>
        <v>0</v>
      </c>
    </row>
    <row r="1118" spans="1:2" s="109" customFormat="1" ht="14.25">
      <c r="A1118" s="326" t="s">
        <v>181</v>
      </c>
      <c r="B1118" s="229"/>
    </row>
    <row r="1119" spans="1:2" s="109" customFormat="1" ht="14.25">
      <c r="A1119" s="326" t="s">
        <v>182</v>
      </c>
      <c r="B1119" s="229"/>
    </row>
    <row r="1120" spans="1:2" s="109" customFormat="1" ht="14.25">
      <c r="A1120" s="326" t="s">
        <v>183</v>
      </c>
      <c r="B1120" s="229"/>
    </row>
    <row r="1121" spans="1:2" s="109" customFormat="1" ht="14.25">
      <c r="A1121" s="326" t="s">
        <v>1011</v>
      </c>
      <c r="B1121" s="229"/>
    </row>
    <row r="1122" spans="1:2" s="109" customFormat="1" ht="14.25">
      <c r="A1122" s="326" t="s">
        <v>1012</v>
      </c>
      <c r="B1122" s="229"/>
    </row>
    <row r="1123" spans="1:2" s="109" customFormat="1" ht="14.25">
      <c r="A1123" s="326" t="s">
        <v>1013</v>
      </c>
      <c r="B1123" s="229"/>
    </row>
    <row r="1124" spans="1:2" s="109" customFormat="1" ht="14.25">
      <c r="A1124" s="326" t="s">
        <v>1014</v>
      </c>
      <c r="B1124" s="229"/>
    </row>
    <row r="1125" spans="1:2" s="109" customFormat="1" ht="14.25">
      <c r="A1125" s="326" t="s">
        <v>1015</v>
      </c>
      <c r="B1125" s="229"/>
    </row>
    <row r="1126" spans="1:2" s="109" customFormat="1" ht="14.25">
      <c r="A1126" s="326" t="s">
        <v>1016</v>
      </c>
      <c r="B1126" s="229"/>
    </row>
    <row r="1127" spans="1:2" s="109" customFormat="1" ht="14.25">
      <c r="A1127" s="326" t="s">
        <v>1017</v>
      </c>
      <c r="B1127" s="229"/>
    </row>
    <row r="1128" spans="1:2" s="109" customFormat="1" ht="14.25">
      <c r="A1128" s="326" t="s">
        <v>1018</v>
      </c>
      <c r="B1128" s="229"/>
    </row>
    <row r="1129" spans="1:2" s="109" customFormat="1" ht="14.25">
      <c r="A1129" s="326" t="s">
        <v>1019</v>
      </c>
      <c r="B1129" s="229"/>
    </row>
    <row r="1130" spans="1:2" s="109" customFormat="1" ht="14.25">
      <c r="A1130" s="326" t="s">
        <v>1020</v>
      </c>
      <c r="B1130" s="229"/>
    </row>
    <row r="1131" spans="1:2" s="109" customFormat="1" ht="14.25">
      <c r="A1131" s="326" t="s">
        <v>1021</v>
      </c>
      <c r="B1131" s="229"/>
    </row>
    <row r="1132" spans="1:2" s="109" customFormat="1" ht="14.25">
      <c r="A1132" s="326" t="s">
        <v>1022</v>
      </c>
      <c r="B1132" s="229"/>
    </row>
    <row r="1133" spans="1:2" s="109" customFormat="1" ht="14.25">
      <c r="A1133" s="326" t="s">
        <v>69</v>
      </c>
      <c r="B1133" s="229">
        <f>SUM(B1134,B1145,B1149)</f>
        <v>3226</v>
      </c>
    </row>
    <row r="1134" spans="1:2" s="109" customFormat="1" ht="14.25">
      <c r="A1134" s="326" t="s">
        <v>1023</v>
      </c>
      <c r="B1134" s="229">
        <f>SUM(B1135:B1144)</f>
        <v>0</v>
      </c>
    </row>
    <row r="1135" spans="1:2" s="109" customFormat="1" ht="14.25">
      <c r="A1135" s="326" t="s">
        <v>1024</v>
      </c>
      <c r="B1135" s="229"/>
    </row>
    <row r="1136" spans="1:2" s="109" customFormat="1" ht="14.25">
      <c r="A1136" s="326" t="s">
        <v>1025</v>
      </c>
      <c r="B1136" s="229"/>
    </row>
    <row r="1137" spans="1:2" s="109" customFormat="1" ht="14.25">
      <c r="A1137" s="326" t="s">
        <v>1026</v>
      </c>
      <c r="B1137" s="229"/>
    </row>
    <row r="1138" spans="1:2" s="109" customFormat="1" ht="14.25">
      <c r="A1138" s="326" t="s">
        <v>1027</v>
      </c>
      <c r="B1138" s="229"/>
    </row>
    <row r="1139" spans="1:2" s="109" customFormat="1" ht="14.25">
      <c r="A1139" s="326" t="s">
        <v>1028</v>
      </c>
      <c r="B1139" s="229"/>
    </row>
    <row r="1140" spans="1:2" s="109" customFormat="1" ht="14.25">
      <c r="A1140" s="326" t="s">
        <v>1029</v>
      </c>
      <c r="B1140" s="229"/>
    </row>
    <row r="1141" spans="1:2" s="109" customFormat="1" ht="14.25">
      <c r="A1141" s="326" t="s">
        <v>1030</v>
      </c>
      <c r="B1141" s="229"/>
    </row>
    <row r="1142" spans="1:2" s="109" customFormat="1" ht="14.25">
      <c r="A1142" s="326" t="s">
        <v>1031</v>
      </c>
      <c r="B1142" s="229"/>
    </row>
    <row r="1143" spans="1:2" s="109" customFormat="1" ht="14.25">
      <c r="A1143" s="326" t="s">
        <v>1032</v>
      </c>
      <c r="B1143" s="229"/>
    </row>
    <row r="1144" spans="1:2" s="109" customFormat="1" ht="14.25">
      <c r="A1144" s="326" t="s">
        <v>1033</v>
      </c>
      <c r="B1144" s="229"/>
    </row>
    <row r="1145" spans="1:2" s="109" customFormat="1" ht="14.25">
      <c r="A1145" s="326" t="s">
        <v>1034</v>
      </c>
      <c r="B1145" s="229">
        <f>SUM(B1146:B1148)</f>
        <v>3180</v>
      </c>
    </row>
    <row r="1146" spans="1:2" s="109" customFormat="1" ht="14.25">
      <c r="A1146" s="326" t="s">
        <v>1035</v>
      </c>
      <c r="B1146" s="229">
        <v>3180</v>
      </c>
    </row>
    <row r="1147" spans="1:2" s="109" customFormat="1" ht="14.25">
      <c r="A1147" s="326" t="s">
        <v>1036</v>
      </c>
      <c r="B1147" s="229"/>
    </row>
    <row r="1148" spans="1:2" s="109" customFormat="1" ht="14.25">
      <c r="A1148" s="326" t="s">
        <v>1037</v>
      </c>
      <c r="B1148" s="229"/>
    </row>
    <row r="1149" spans="1:2" s="109" customFormat="1" ht="14.25">
      <c r="A1149" s="326" t="s">
        <v>1038</v>
      </c>
      <c r="B1149" s="229">
        <f>SUM(B1150:B1152)</f>
        <v>46</v>
      </c>
    </row>
    <row r="1150" spans="1:2" s="109" customFormat="1" ht="14.25">
      <c r="A1150" s="326" t="s">
        <v>1039</v>
      </c>
      <c r="B1150" s="229"/>
    </row>
    <row r="1151" spans="1:2" s="109" customFormat="1" ht="14.25">
      <c r="A1151" s="326" t="s">
        <v>1040</v>
      </c>
      <c r="B1151" s="229"/>
    </row>
    <row r="1152" spans="1:2" s="109" customFormat="1" ht="14.25">
      <c r="A1152" s="326" t="s">
        <v>1041</v>
      </c>
      <c r="B1152" s="229">
        <v>46</v>
      </c>
    </row>
    <row r="1153" spans="1:2" s="109" customFormat="1" ht="14.25">
      <c r="A1153" s="326" t="s">
        <v>70</v>
      </c>
      <c r="B1153" s="229">
        <f>SUM(B1154,B1169,B1183,B1188,B1194)</f>
        <v>0</v>
      </c>
    </row>
    <row r="1154" spans="1:2" s="109" customFormat="1" ht="14.25">
      <c r="A1154" s="326" t="s">
        <v>1042</v>
      </c>
      <c r="B1154" s="229">
        <f>SUM(B1155:B1168)</f>
        <v>0</v>
      </c>
    </row>
    <row r="1155" spans="1:2" s="109" customFormat="1" ht="14.25">
      <c r="A1155" s="326" t="s">
        <v>181</v>
      </c>
      <c r="B1155" s="229"/>
    </row>
    <row r="1156" spans="1:2" s="109" customFormat="1" ht="14.25">
      <c r="A1156" s="326" t="s">
        <v>182</v>
      </c>
      <c r="B1156" s="229"/>
    </row>
    <row r="1157" spans="1:2" s="109" customFormat="1" ht="14.25">
      <c r="A1157" s="326" t="s">
        <v>183</v>
      </c>
      <c r="B1157" s="229"/>
    </row>
    <row r="1158" spans="1:2" s="109" customFormat="1" ht="14.25">
      <c r="A1158" s="326" t="s">
        <v>1043</v>
      </c>
      <c r="B1158" s="229"/>
    </row>
    <row r="1159" spans="1:2" s="109" customFormat="1" ht="14.25">
      <c r="A1159" s="326" t="s">
        <v>1044</v>
      </c>
      <c r="B1159" s="229"/>
    </row>
    <row r="1160" spans="1:2" s="109" customFormat="1" ht="14.25">
      <c r="A1160" s="326" t="s">
        <v>1045</v>
      </c>
      <c r="B1160" s="229"/>
    </row>
    <row r="1161" spans="1:2" s="109" customFormat="1" ht="14.25">
      <c r="A1161" s="326" t="s">
        <v>1046</v>
      </c>
      <c r="B1161" s="229"/>
    </row>
    <row r="1162" spans="1:2" s="109" customFormat="1" ht="14.25">
      <c r="A1162" s="326" t="s">
        <v>1047</v>
      </c>
      <c r="B1162" s="229"/>
    </row>
    <row r="1163" spans="1:2" s="109" customFormat="1" ht="14.25">
      <c r="A1163" s="326" t="s">
        <v>1048</v>
      </c>
      <c r="B1163" s="229"/>
    </row>
    <row r="1164" spans="1:2" s="109" customFormat="1" ht="14.25">
      <c r="A1164" s="326" t="s">
        <v>1049</v>
      </c>
      <c r="B1164" s="229"/>
    </row>
    <row r="1165" spans="1:2" s="109" customFormat="1" ht="14.25">
      <c r="A1165" s="326" t="s">
        <v>1050</v>
      </c>
      <c r="B1165" s="229"/>
    </row>
    <row r="1166" spans="1:2" s="109" customFormat="1" ht="14.25">
      <c r="A1166" s="326" t="s">
        <v>1051</v>
      </c>
      <c r="B1166" s="229"/>
    </row>
    <row r="1167" spans="1:2" s="109" customFormat="1" ht="14.25">
      <c r="A1167" s="326" t="s">
        <v>190</v>
      </c>
      <c r="B1167" s="229"/>
    </row>
    <row r="1168" spans="1:2" s="109" customFormat="1" ht="14.25">
      <c r="A1168" s="326" t="s">
        <v>1052</v>
      </c>
      <c r="B1168" s="229"/>
    </row>
    <row r="1169" spans="1:2" s="109" customFormat="1" ht="14.25">
      <c r="A1169" s="326" t="s">
        <v>1053</v>
      </c>
      <c r="B1169" s="229">
        <f>SUM(B1170:B1182)</f>
        <v>0</v>
      </c>
    </row>
    <row r="1170" spans="1:2" s="109" customFormat="1" ht="14.25">
      <c r="A1170" s="326" t="s">
        <v>181</v>
      </c>
      <c r="B1170" s="229"/>
    </row>
    <row r="1171" spans="1:2" s="109" customFormat="1" ht="14.25">
      <c r="A1171" s="326" t="s">
        <v>182</v>
      </c>
      <c r="B1171" s="229"/>
    </row>
    <row r="1172" spans="1:2" s="109" customFormat="1" ht="14.25">
      <c r="A1172" s="326" t="s">
        <v>183</v>
      </c>
      <c r="B1172" s="229"/>
    </row>
    <row r="1173" spans="1:2" s="109" customFormat="1" ht="14.25">
      <c r="A1173" s="326" t="s">
        <v>1054</v>
      </c>
      <c r="B1173" s="229"/>
    </row>
    <row r="1174" spans="1:2" s="109" customFormat="1" ht="14.25">
      <c r="A1174" s="326" t="s">
        <v>1055</v>
      </c>
      <c r="B1174" s="229"/>
    </row>
    <row r="1175" spans="1:2" s="109" customFormat="1" ht="14.25">
      <c r="A1175" s="326" t="s">
        <v>1056</v>
      </c>
      <c r="B1175" s="229"/>
    </row>
    <row r="1176" spans="1:2" s="109" customFormat="1" ht="14.25">
      <c r="A1176" s="326" t="s">
        <v>1057</v>
      </c>
      <c r="B1176" s="229"/>
    </row>
    <row r="1177" spans="1:2" s="109" customFormat="1" ht="14.25">
      <c r="A1177" s="326" t="s">
        <v>1058</v>
      </c>
      <c r="B1177" s="229"/>
    </row>
    <row r="1178" spans="1:2" s="109" customFormat="1" ht="14.25">
      <c r="A1178" s="326" t="s">
        <v>1059</v>
      </c>
      <c r="B1178" s="229"/>
    </row>
    <row r="1179" spans="1:2" s="109" customFormat="1" ht="14.25">
      <c r="A1179" s="326" t="s">
        <v>1060</v>
      </c>
      <c r="B1179" s="229"/>
    </row>
    <row r="1180" spans="1:2" s="109" customFormat="1" ht="14.25">
      <c r="A1180" s="326" t="s">
        <v>1061</v>
      </c>
      <c r="B1180" s="229"/>
    </row>
    <row r="1181" spans="1:2" s="109" customFormat="1" ht="14.25">
      <c r="A1181" s="326" t="s">
        <v>190</v>
      </c>
      <c r="B1181" s="229"/>
    </row>
    <row r="1182" spans="1:2" s="109" customFormat="1" ht="14.25">
      <c r="A1182" s="326" t="s">
        <v>1062</v>
      </c>
      <c r="B1182" s="229"/>
    </row>
    <row r="1183" spans="1:2" s="109" customFormat="1" ht="14.25">
      <c r="A1183" s="326" t="s">
        <v>1063</v>
      </c>
      <c r="B1183" s="229">
        <f>SUM(B1184:B1187)</f>
        <v>0</v>
      </c>
    </row>
    <row r="1184" spans="1:2" s="109" customFormat="1" ht="14.25">
      <c r="A1184" s="326" t="s">
        <v>1064</v>
      </c>
      <c r="B1184" s="229"/>
    </row>
    <row r="1185" spans="1:2" s="109" customFormat="1" ht="14.25">
      <c r="A1185" s="326" t="s">
        <v>1065</v>
      </c>
      <c r="B1185" s="229"/>
    </row>
    <row r="1186" spans="1:2" s="109" customFormat="1" ht="14.25">
      <c r="A1186" s="326" t="s">
        <v>1066</v>
      </c>
      <c r="B1186" s="229"/>
    </row>
    <row r="1187" spans="1:2" s="109" customFormat="1" ht="14.25">
      <c r="A1187" s="326" t="s">
        <v>1067</v>
      </c>
      <c r="B1187" s="229"/>
    </row>
    <row r="1188" spans="1:2" s="109" customFormat="1" ht="14.25">
      <c r="A1188" s="326" t="s">
        <v>1068</v>
      </c>
      <c r="B1188" s="229">
        <f>SUM(B1189:B1193)</f>
        <v>0</v>
      </c>
    </row>
    <row r="1189" spans="1:2" s="109" customFormat="1" ht="14.25">
      <c r="A1189" s="326" t="s">
        <v>1069</v>
      </c>
      <c r="B1189" s="229"/>
    </row>
    <row r="1190" spans="1:2" s="109" customFormat="1" ht="14.25">
      <c r="A1190" s="326" t="s">
        <v>1070</v>
      </c>
      <c r="B1190" s="229"/>
    </row>
    <row r="1191" spans="1:2" s="109" customFormat="1" ht="14.25">
      <c r="A1191" s="326" t="s">
        <v>1071</v>
      </c>
      <c r="B1191" s="229"/>
    </row>
    <row r="1192" spans="1:2" s="109" customFormat="1" ht="14.25">
      <c r="A1192" s="326" t="s">
        <v>1072</v>
      </c>
      <c r="B1192" s="229"/>
    </row>
    <row r="1193" spans="1:2" s="109" customFormat="1" ht="14.25">
      <c r="A1193" s="326" t="s">
        <v>1073</v>
      </c>
      <c r="B1193" s="229"/>
    </row>
    <row r="1194" spans="1:2" s="109" customFormat="1" ht="14.25">
      <c r="A1194" s="326" t="s">
        <v>1074</v>
      </c>
      <c r="B1194" s="229">
        <f>SUM(B1195:B1205)</f>
        <v>0</v>
      </c>
    </row>
    <row r="1195" spans="1:2" s="109" customFormat="1" ht="14.25">
      <c r="A1195" s="326" t="s">
        <v>1075</v>
      </c>
      <c r="B1195" s="229"/>
    </row>
    <row r="1196" spans="1:2" s="109" customFormat="1" ht="14.25">
      <c r="A1196" s="326" t="s">
        <v>1076</v>
      </c>
      <c r="B1196" s="229"/>
    </row>
    <row r="1197" spans="1:2" s="109" customFormat="1" ht="14.25">
      <c r="A1197" s="326" t="s">
        <v>1077</v>
      </c>
      <c r="B1197" s="229"/>
    </row>
    <row r="1198" spans="1:2" s="109" customFormat="1" ht="14.25">
      <c r="A1198" s="326" t="s">
        <v>1078</v>
      </c>
      <c r="B1198" s="229"/>
    </row>
    <row r="1199" spans="1:2" s="109" customFormat="1" ht="14.25">
      <c r="A1199" s="326" t="s">
        <v>1079</v>
      </c>
      <c r="B1199" s="229"/>
    </row>
    <row r="1200" spans="1:2" s="109" customFormat="1" ht="14.25">
      <c r="A1200" s="326" t="s">
        <v>1080</v>
      </c>
      <c r="B1200" s="229"/>
    </row>
    <row r="1201" spans="1:2" s="109" customFormat="1" ht="14.25">
      <c r="A1201" s="326" t="s">
        <v>1081</v>
      </c>
      <c r="B1201" s="229"/>
    </row>
    <row r="1202" spans="1:2" s="109" customFormat="1" ht="14.25">
      <c r="A1202" s="326" t="s">
        <v>1082</v>
      </c>
      <c r="B1202" s="229"/>
    </row>
    <row r="1203" spans="1:2" s="109" customFormat="1" ht="14.25">
      <c r="A1203" s="326" t="s">
        <v>1083</v>
      </c>
      <c r="B1203" s="229"/>
    </row>
    <row r="1204" spans="1:2" s="109" customFormat="1" ht="14.25">
      <c r="A1204" s="326" t="s">
        <v>1084</v>
      </c>
      <c r="B1204" s="229"/>
    </row>
    <row r="1205" spans="1:2" s="109" customFormat="1" ht="14.25">
      <c r="A1205" s="326" t="s">
        <v>1085</v>
      </c>
      <c r="B1205" s="229"/>
    </row>
    <row r="1206" spans="1:2" s="109" customFormat="1" ht="14.25">
      <c r="A1206" s="326" t="s">
        <v>71</v>
      </c>
      <c r="B1206" s="229">
        <f>SUM(B1207,B1219,B1225,B1231,B1239,B1252,B1256,B1262)</f>
        <v>487</v>
      </c>
    </row>
    <row r="1207" spans="1:2" s="109" customFormat="1" ht="14.25">
      <c r="A1207" s="326" t="s">
        <v>1086</v>
      </c>
      <c r="B1207" s="229">
        <f>SUM(B1208:B1218)</f>
        <v>317</v>
      </c>
    </row>
    <row r="1208" spans="1:2" s="109" customFormat="1" ht="14.25">
      <c r="A1208" s="326" t="s">
        <v>181</v>
      </c>
      <c r="B1208" s="229">
        <v>310</v>
      </c>
    </row>
    <row r="1209" spans="1:2" s="109" customFormat="1" ht="14.25">
      <c r="A1209" s="326" t="s">
        <v>182</v>
      </c>
      <c r="B1209" s="229"/>
    </row>
    <row r="1210" spans="1:2" s="109" customFormat="1" ht="14.25">
      <c r="A1210" s="326" t="s">
        <v>183</v>
      </c>
      <c r="B1210" s="229"/>
    </row>
    <row r="1211" spans="1:2" s="109" customFormat="1" ht="14.25">
      <c r="A1211" s="326" t="s">
        <v>1087</v>
      </c>
      <c r="B1211" s="229"/>
    </row>
    <row r="1212" spans="1:2" s="109" customFormat="1" ht="14.25">
      <c r="A1212" s="326" t="s">
        <v>1088</v>
      </c>
      <c r="B1212" s="229"/>
    </row>
    <row r="1213" spans="1:2" s="109" customFormat="1" ht="14.25">
      <c r="A1213" s="326" t="s">
        <v>1089</v>
      </c>
      <c r="B1213" s="229">
        <v>7</v>
      </c>
    </row>
    <row r="1214" spans="1:2" s="109" customFormat="1" ht="14.25">
      <c r="A1214" s="326" t="s">
        <v>1090</v>
      </c>
      <c r="B1214" s="229"/>
    </row>
    <row r="1215" spans="1:2" s="109" customFormat="1" ht="14.25">
      <c r="A1215" s="326" t="s">
        <v>1091</v>
      </c>
      <c r="B1215" s="229"/>
    </row>
    <row r="1216" spans="1:2" s="109" customFormat="1" ht="14.25">
      <c r="A1216" s="326" t="s">
        <v>1092</v>
      </c>
      <c r="B1216" s="229"/>
    </row>
    <row r="1217" spans="1:2" s="109" customFormat="1" ht="14.25">
      <c r="A1217" s="326" t="s">
        <v>190</v>
      </c>
      <c r="B1217" s="229"/>
    </row>
    <row r="1218" spans="1:2" s="109" customFormat="1" ht="14.25">
      <c r="A1218" s="326" t="s">
        <v>1093</v>
      </c>
      <c r="B1218" s="229"/>
    </row>
    <row r="1219" spans="1:2" s="109" customFormat="1" ht="14.25">
      <c r="A1219" s="326" t="s">
        <v>1094</v>
      </c>
      <c r="B1219" s="229">
        <f>SUM(B1220:B1224)</f>
        <v>170</v>
      </c>
    </row>
    <row r="1220" spans="1:2" s="109" customFormat="1" ht="14.25">
      <c r="A1220" s="326" t="s">
        <v>181</v>
      </c>
      <c r="B1220" s="229">
        <v>170</v>
      </c>
    </row>
    <row r="1221" spans="1:2" s="109" customFormat="1" ht="14.25">
      <c r="A1221" s="326" t="s">
        <v>506</v>
      </c>
      <c r="B1221" s="229"/>
    </row>
    <row r="1222" spans="1:2" s="109" customFormat="1" ht="14.25">
      <c r="A1222" s="326" t="s">
        <v>183</v>
      </c>
      <c r="B1222" s="229"/>
    </row>
    <row r="1223" spans="1:2" s="109" customFormat="1" ht="14.25">
      <c r="A1223" s="326" t="s">
        <v>1095</v>
      </c>
      <c r="B1223" s="229"/>
    </row>
    <row r="1224" spans="1:2" s="109" customFormat="1" ht="14.25">
      <c r="A1224" s="326" t="s">
        <v>1096</v>
      </c>
      <c r="B1224" s="229"/>
    </row>
    <row r="1225" spans="1:2" s="109" customFormat="1" ht="14.25">
      <c r="A1225" s="326" t="s">
        <v>1097</v>
      </c>
      <c r="B1225" s="229">
        <f>SUM(B1226:B1230)</f>
        <v>0</v>
      </c>
    </row>
    <row r="1226" spans="1:2" s="109" customFormat="1" ht="14.25">
      <c r="A1226" s="326" t="s">
        <v>181</v>
      </c>
      <c r="B1226" s="229"/>
    </row>
    <row r="1227" spans="1:2" s="109" customFormat="1" ht="14.25">
      <c r="A1227" s="326" t="s">
        <v>182</v>
      </c>
      <c r="B1227" s="229"/>
    </row>
    <row r="1228" spans="1:2" s="109" customFormat="1" ht="14.25">
      <c r="A1228" s="326" t="s">
        <v>183</v>
      </c>
      <c r="B1228" s="229"/>
    </row>
    <row r="1229" spans="1:2" s="109" customFormat="1" ht="14.25">
      <c r="A1229" s="326" t="s">
        <v>1098</v>
      </c>
      <c r="B1229" s="229"/>
    </row>
    <row r="1230" spans="1:2" s="109" customFormat="1" ht="14.25">
      <c r="A1230" s="326" t="s">
        <v>1099</v>
      </c>
      <c r="B1230" s="229"/>
    </row>
    <row r="1231" spans="1:2" s="109" customFormat="1" ht="14.25">
      <c r="A1231" s="326" t="s">
        <v>1100</v>
      </c>
      <c r="B1231" s="229">
        <f>SUM(B1232:B1238)</f>
        <v>0</v>
      </c>
    </row>
    <row r="1232" spans="1:2" s="109" customFormat="1" ht="14.25">
      <c r="A1232" s="326" t="s">
        <v>181</v>
      </c>
      <c r="B1232" s="229"/>
    </row>
    <row r="1233" spans="1:2" s="109" customFormat="1" ht="14.25">
      <c r="A1233" s="326" t="s">
        <v>182</v>
      </c>
      <c r="B1233" s="229"/>
    </row>
    <row r="1234" spans="1:2" s="109" customFormat="1" ht="14.25">
      <c r="A1234" s="326" t="s">
        <v>183</v>
      </c>
      <c r="B1234" s="229"/>
    </row>
    <row r="1235" spans="1:2" s="109" customFormat="1" ht="14.25">
      <c r="A1235" s="326" t="s">
        <v>1101</v>
      </c>
      <c r="B1235" s="229"/>
    </row>
    <row r="1236" spans="1:2" s="109" customFormat="1" ht="14.25">
      <c r="A1236" s="326" t="s">
        <v>1102</v>
      </c>
      <c r="B1236" s="229"/>
    </row>
    <row r="1237" spans="1:2" s="109" customFormat="1" ht="14.25">
      <c r="A1237" s="326" t="s">
        <v>190</v>
      </c>
      <c r="B1237" s="229"/>
    </row>
    <row r="1238" spans="1:2" s="109" customFormat="1" ht="14.25">
      <c r="A1238" s="326" t="s">
        <v>1103</v>
      </c>
      <c r="B1238" s="229"/>
    </row>
    <row r="1239" spans="1:2" s="109" customFormat="1" ht="14.25">
      <c r="A1239" s="326" t="s">
        <v>1104</v>
      </c>
      <c r="B1239" s="229">
        <f>SUM(B1240:B1251)</f>
        <v>0</v>
      </c>
    </row>
    <row r="1240" spans="1:2" s="109" customFormat="1" ht="14.25">
      <c r="A1240" s="326" t="s">
        <v>181</v>
      </c>
      <c r="B1240" s="229"/>
    </row>
    <row r="1241" spans="1:2" s="109" customFormat="1" ht="14.25">
      <c r="A1241" s="326" t="s">
        <v>182</v>
      </c>
      <c r="B1241" s="229"/>
    </row>
    <row r="1242" spans="1:2" s="109" customFormat="1" ht="14.25">
      <c r="A1242" s="326" t="s">
        <v>183</v>
      </c>
      <c r="B1242" s="229"/>
    </row>
    <row r="1243" spans="1:2" s="109" customFormat="1" ht="14.25">
      <c r="A1243" s="326" t="s">
        <v>1105</v>
      </c>
      <c r="B1243" s="229"/>
    </row>
    <row r="1244" spans="1:2" s="109" customFormat="1" ht="14.25">
      <c r="A1244" s="326" t="s">
        <v>1106</v>
      </c>
      <c r="B1244" s="229"/>
    </row>
    <row r="1245" spans="1:2" s="109" customFormat="1" ht="14.25">
      <c r="A1245" s="326" t="s">
        <v>1107</v>
      </c>
      <c r="B1245" s="229"/>
    </row>
    <row r="1246" spans="1:2" s="109" customFormat="1" ht="14.25">
      <c r="A1246" s="326" t="s">
        <v>1108</v>
      </c>
      <c r="B1246" s="229"/>
    </row>
    <row r="1247" spans="1:2" s="109" customFormat="1" ht="14.25">
      <c r="A1247" s="326" t="s">
        <v>1109</v>
      </c>
      <c r="B1247" s="229"/>
    </row>
    <row r="1248" spans="1:2" s="109" customFormat="1" ht="14.25">
      <c r="A1248" s="326" t="s">
        <v>1110</v>
      </c>
      <c r="B1248" s="229"/>
    </row>
    <row r="1249" spans="1:2" s="109" customFormat="1" ht="14.25">
      <c r="A1249" s="326" t="s">
        <v>1111</v>
      </c>
      <c r="B1249" s="229"/>
    </row>
    <row r="1250" spans="1:2" s="109" customFormat="1" ht="14.25">
      <c r="A1250" s="326" t="s">
        <v>1112</v>
      </c>
      <c r="B1250" s="229"/>
    </row>
    <row r="1251" spans="1:2" s="109" customFormat="1" ht="14.25">
      <c r="A1251" s="326" t="s">
        <v>1113</v>
      </c>
      <c r="B1251" s="229"/>
    </row>
    <row r="1252" spans="1:2" s="109" customFormat="1" ht="14.25">
      <c r="A1252" s="326" t="s">
        <v>1114</v>
      </c>
      <c r="B1252" s="229">
        <f>SUM(B1253:B1255)</f>
        <v>0</v>
      </c>
    </row>
    <row r="1253" spans="1:2" s="109" customFormat="1" ht="14.25">
      <c r="A1253" s="326" t="s">
        <v>1115</v>
      </c>
      <c r="B1253" s="229"/>
    </row>
    <row r="1254" spans="1:2" s="109" customFormat="1" ht="14.25">
      <c r="A1254" s="326" t="s">
        <v>1116</v>
      </c>
      <c r="B1254" s="229"/>
    </row>
    <row r="1255" spans="1:2" s="109" customFormat="1" ht="14.25">
      <c r="A1255" s="326" t="s">
        <v>1117</v>
      </c>
      <c r="B1255" s="229"/>
    </row>
    <row r="1256" spans="1:2" s="109" customFormat="1" ht="14.25">
      <c r="A1256" s="326" t="s">
        <v>1118</v>
      </c>
      <c r="B1256" s="229">
        <f>SUM(B1257:B1261)</f>
        <v>0</v>
      </c>
    </row>
    <row r="1257" spans="1:2" s="109" customFormat="1" ht="14.25">
      <c r="A1257" s="326" t="s">
        <v>1119</v>
      </c>
      <c r="B1257" s="229"/>
    </row>
    <row r="1258" spans="1:2" s="109" customFormat="1" ht="14.25">
      <c r="A1258" s="326" t="s">
        <v>1120</v>
      </c>
      <c r="B1258" s="229"/>
    </row>
    <row r="1259" spans="1:2" s="109" customFormat="1" ht="14.25">
      <c r="A1259" s="326" t="s">
        <v>1121</v>
      </c>
      <c r="B1259" s="229"/>
    </row>
    <row r="1260" spans="1:2" s="109" customFormat="1" ht="14.25">
      <c r="A1260" s="326" t="s">
        <v>1122</v>
      </c>
      <c r="B1260" s="229"/>
    </row>
    <row r="1261" spans="1:2" s="109" customFormat="1" ht="14.25">
      <c r="A1261" s="326" t="s">
        <v>1123</v>
      </c>
      <c r="B1261" s="229"/>
    </row>
    <row r="1262" spans="1:2" s="109" customFormat="1" ht="14.25">
      <c r="A1262" s="326" t="s">
        <v>1124</v>
      </c>
      <c r="B1262" s="229"/>
    </row>
    <row r="1263" spans="1:2" s="109" customFormat="1" ht="14.25">
      <c r="A1263" s="326" t="s">
        <v>72</v>
      </c>
      <c r="B1263" s="229">
        <v>3000</v>
      </c>
    </row>
    <row r="1264" spans="1:2" s="109" customFormat="1" ht="14.25">
      <c r="A1264" s="326" t="s">
        <v>73</v>
      </c>
      <c r="B1264" s="229">
        <f>B1265</f>
        <v>1249</v>
      </c>
    </row>
    <row r="1265" spans="1:2" s="109" customFormat="1" ht="14.25">
      <c r="A1265" s="326" t="s">
        <v>1125</v>
      </c>
      <c r="B1265" s="229">
        <f>SUM(B1266:B1269)</f>
        <v>1249</v>
      </c>
    </row>
    <row r="1266" spans="1:2" s="109" customFormat="1" ht="14.25">
      <c r="A1266" s="326" t="s">
        <v>1126</v>
      </c>
      <c r="B1266" s="229">
        <v>1249</v>
      </c>
    </row>
    <row r="1267" spans="1:2" s="109" customFormat="1" ht="14.25">
      <c r="A1267" s="326" t="s">
        <v>1127</v>
      </c>
      <c r="B1267" s="229"/>
    </row>
    <row r="1268" spans="1:2" s="109" customFormat="1" ht="14.25">
      <c r="A1268" s="326" t="s">
        <v>1128</v>
      </c>
      <c r="B1268" s="229"/>
    </row>
    <row r="1269" spans="1:2" s="109" customFormat="1" ht="14.25">
      <c r="A1269" s="326" t="s">
        <v>1129</v>
      </c>
      <c r="B1269" s="229"/>
    </row>
    <row r="1270" spans="1:2" s="109" customFormat="1" ht="14.25">
      <c r="A1270" s="316" t="s">
        <v>74</v>
      </c>
      <c r="B1270" s="229">
        <f>B1271</f>
        <v>0</v>
      </c>
    </row>
    <row r="1271" spans="1:2" s="109" customFormat="1" ht="14.25">
      <c r="A1271" s="316" t="s">
        <v>1130</v>
      </c>
      <c r="B1271" s="229"/>
    </row>
    <row r="1272" spans="1:2" s="109" customFormat="1" ht="14.25">
      <c r="A1272" s="316" t="s">
        <v>75</v>
      </c>
      <c r="B1272" s="229">
        <f>SUM(B1273:B1274)</f>
        <v>0</v>
      </c>
    </row>
    <row r="1273" spans="1:2" s="109" customFormat="1" ht="14.25">
      <c r="A1273" s="316" t="s">
        <v>1131</v>
      </c>
      <c r="B1273" s="229"/>
    </row>
    <row r="1274" spans="1:2" s="109" customFormat="1" ht="14.25">
      <c r="A1274" s="316" t="s">
        <v>986</v>
      </c>
      <c r="B1274" s="229"/>
    </row>
    <row r="1275" spans="1:2" s="109" customFormat="1" ht="14.25">
      <c r="A1275" s="316"/>
      <c r="B1275" s="229"/>
    </row>
    <row r="1276" spans="1:2" s="109" customFormat="1" ht="14.25">
      <c r="A1276" s="316"/>
      <c r="B1276" s="229"/>
    </row>
    <row r="1277" spans="1:2" s="109" customFormat="1" ht="14.25">
      <c r="A1277" s="328" t="s">
        <v>84</v>
      </c>
      <c r="B1277" s="317">
        <f>SUM(B1272,B1270,B1264,B1263,B1206,B1153,B1133,B1089,B1079,B1064,B1044,B978,B914,B803,B784,B711,B639,B519,B462,B408,B355,B264,B252,B249,B4)</f>
        <v>112881</v>
      </c>
    </row>
  </sheetData>
  <sheetProtection/>
  <mergeCells count="1">
    <mergeCell ref="A1:B1"/>
  </mergeCells>
  <printOptions horizontalCentered="1"/>
  <pageMargins left="0.7513888888888889" right="0.7513888888888889" top="0.39305555555555555" bottom="0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2017-02-10T07:15:00Z</cp:lastPrinted>
  <dcterms:created xsi:type="dcterms:W3CDTF">2014-03-11T06:12:07Z</dcterms:created>
  <dcterms:modified xsi:type="dcterms:W3CDTF">2021-06-10T03:08:28Z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E019B756D52C424795A723BDE608F83E</vt:lpwstr>
  </property>
</Properties>
</file>